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POI 2016-MPJ\POI POR EJES 2016\"/>
    </mc:Choice>
  </mc:AlternateContent>
  <bookViews>
    <workbookView xWindow="-15" yWindow="6360" windowWidth="28560" windowHeight="6390" tabRatio="711" firstSheet="1" activeTab="3"/>
  </bookViews>
  <sheets>
    <sheet name="OEE-IV.1 - E1" sheetId="12" r:id="rId1"/>
    <sheet name="OEE-IV.1 - E2" sheetId="14" r:id="rId2"/>
    <sheet name="OEE-IV.1 - E3" sheetId="15" r:id="rId3"/>
    <sheet name="OEE-IV.1 - E4" sheetId="16" r:id="rId4"/>
    <sheet name="OEE-IV.1 - E5" sheetId="17" r:id="rId5"/>
    <sheet name="OEE-IV.2-E6" sheetId="18" r:id="rId6"/>
    <sheet name="OEE-IV2-E7" sheetId="19" r:id="rId7"/>
  </sheets>
  <definedNames>
    <definedName name="_xlnm.Print_Area" localSheetId="0">'OEE-IV.1 - E1'!$A$1:$I$49</definedName>
    <definedName name="_xlnm.Print_Area" localSheetId="2">'OEE-IV.1 - E3'!$A$1:$I$76</definedName>
    <definedName name="_xlnm.Print_Area" localSheetId="3">'OEE-IV.1 - E4'!$A$1:$I$63</definedName>
    <definedName name="_xlnm.Print_Titles" localSheetId="0">'OEE-IV.1 - E1'!$17:$19</definedName>
    <definedName name="_xlnm.Print_Titles" localSheetId="1">'OEE-IV.1 - E2'!$7:$9</definedName>
    <definedName name="_xlnm.Print_Titles" localSheetId="2">'OEE-IV.1 - E3'!$8:$10</definedName>
    <definedName name="_xlnm.Print_Titles" localSheetId="3">'OEE-IV.1 - E4'!$7:$9</definedName>
    <definedName name="_xlnm.Print_Titles" localSheetId="4">'OEE-IV.1 - E5'!$8:$10</definedName>
  </definedNames>
  <calcPr calcId="152511"/>
</workbook>
</file>

<file path=xl/calcChain.xml><?xml version="1.0" encoding="utf-8"?>
<calcChain xmlns="http://schemas.openxmlformats.org/spreadsheetml/2006/main">
  <c r="I36" i="15" l="1"/>
  <c r="E72" i="15" l="1"/>
  <c r="I13" i="19" l="1"/>
  <c r="D21" i="19" l="1"/>
  <c r="D20" i="19"/>
  <c r="D19" i="19"/>
  <c r="D18" i="19"/>
  <c r="D17" i="19"/>
  <c r="D16" i="19"/>
  <c r="D15" i="19"/>
  <c r="D14" i="19"/>
  <c r="D17" i="18"/>
  <c r="D13" i="16" l="1"/>
  <c r="D14" i="16"/>
  <c r="D15" i="16"/>
  <c r="D16" i="16"/>
  <c r="D17" i="16"/>
  <c r="D18" i="16"/>
  <c r="D19" i="16"/>
  <c r="D20" i="16"/>
  <c r="D21" i="16"/>
  <c r="D22" i="16"/>
  <c r="D24" i="16"/>
  <c r="D25" i="16"/>
  <c r="D27" i="16"/>
  <c r="D28" i="16"/>
  <c r="D29" i="16"/>
  <c r="D31" i="16"/>
  <c r="D32" i="16"/>
  <c r="D33" i="16"/>
  <c r="D35" i="16"/>
  <c r="D36" i="16"/>
  <c r="D37" i="16"/>
  <c r="D38" i="16"/>
  <c r="D40" i="16"/>
  <c r="D41" i="16"/>
  <c r="D42" i="16"/>
  <c r="D43" i="16"/>
  <c r="D44" i="16"/>
  <c r="D45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29" i="17" l="1"/>
  <c r="D30" i="17"/>
  <c r="D42" i="17"/>
  <c r="D47" i="17"/>
  <c r="D48" i="17"/>
  <c r="D51" i="17"/>
  <c r="D53" i="17"/>
  <c r="D54" i="17"/>
  <c r="D55" i="17"/>
  <c r="D56" i="17"/>
  <c r="D58" i="17"/>
  <c r="D15" i="17"/>
  <c r="D16" i="17"/>
  <c r="D17" i="17"/>
  <c r="D18" i="17"/>
  <c r="D19" i="17"/>
  <c r="D20" i="17"/>
  <c r="D21" i="17"/>
  <c r="D22" i="17"/>
  <c r="D24" i="17"/>
  <c r="D25" i="17"/>
  <c r="D26" i="17"/>
  <c r="D27" i="17"/>
  <c r="D28" i="17"/>
  <c r="D32" i="17"/>
  <c r="D33" i="17"/>
  <c r="D35" i="17"/>
  <c r="D36" i="17"/>
  <c r="D37" i="17"/>
  <c r="D38" i="17"/>
  <c r="D39" i="17"/>
  <c r="D40" i="17"/>
  <c r="D41" i="17"/>
  <c r="D43" i="17"/>
  <c r="D44" i="17"/>
  <c r="D46" i="17"/>
  <c r="D49" i="17"/>
  <c r="D52" i="17"/>
  <c r="I11" i="14" l="1"/>
  <c r="I31" i="12"/>
  <c r="I31" i="15" l="1"/>
  <c r="I26" i="15"/>
  <c r="I21" i="15" l="1"/>
  <c r="I13" i="15"/>
  <c r="I37" i="12"/>
  <c r="I36" i="12"/>
  <c r="I34" i="12"/>
  <c r="I21" i="12" l="1"/>
  <c r="D33" i="15" l="1"/>
  <c r="D32" i="15"/>
  <c r="D34" i="15"/>
  <c r="D23" i="14"/>
  <c r="D24" i="14"/>
  <c r="D22" i="14"/>
  <c r="D47" i="12" l="1"/>
  <c r="D32" i="14" l="1"/>
  <c r="D30" i="15" l="1"/>
  <c r="D29" i="15"/>
  <c r="D28" i="15"/>
  <c r="D27" i="15"/>
  <c r="D25" i="15"/>
  <c r="D24" i="15"/>
  <c r="D23" i="15"/>
  <c r="D22" i="15"/>
  <c r="D15" i="15"/>
  <c r="D16" i="15"/>
  <c r="D17" i="15"/>
  <c r="D18" i="15"/>
  <c r="D19" i="15"/>
  <c r="D20" i="15"/>
  <c r="D14" i="15"/>
  <c r="D23" i="12" l="1"/>
  <c r="D24" i="12"/>
  <c r="D25" i="12"/>
  <c r="D26" i="12"/>
  <c r="D27" i="12"/>
  <c r="D28" i="12"/>
  <c r="D29" i="12"/>
  <c r="D30" i="12"/>
  <c r="D22" i="12"/>
  <c r="D13" i="14" l="1"/>
  <c r="D14" i="14"/>
  <c r="D15" i="14"/>
  <c r="D16" i="14"/>
  <c r="D17" i="14"/>
  <c r="D19" i="14"/>
  <c r="D20" i="14"/>
  <c r="D26" i="14"/>
  <c r="D27" i="14"/>
  <c r="D28" i="14"/>
  <c r="D29" i="14"/>
  <c r="D30" i="14"/>
  <c r="D31" i="14"/>
  <c r="D34" i="12" l="1"/>
  <c r="D35" i="12"/>
  <c r="D36" i="12"/>
  <c r="D37" i="12"/>
  <c r="D38" i="12"/>
  <c r="D40" i="12"/>
  <c r="D41" i="12"/>
  <c r="D42" i="12"/>
  <c r="D44" i="12"/>
  <c r="D45" i="12"/>
  <c r="D46" i="12"/>
  <c r="D48" i="12"/>
  <c r="D49" i="12"/>
  <c r="D33" i="12"/>
</calcChain>
</file>

<file path=xl/sharedStrings.xml><?xml version="1.0" encoding="utf-8"?>
<sst xmlns="http://schemas.openxmlformats.org/spreadsheetml/2006/main" count="614" uniqueCount="405">
  <si>
    <t>INDICADOR DE RESULTADO FINAL</t>
  </si>
  <si>
    <t>INDICADOR DE RESULTADO INMEDIATO</t>
  </si>
  <si>
    <t>Nº</t>
  </si>
  <si>
    <t>ACTIVIDAD / PROYECTO</t>
  </si>
  <si>
    <t>UNIDAD DE
MEDIDA</t>
  </si>
  <si>
    <t>META
ANUAL</t>
  </si>
  <si>
    <t>PROGRAMACIÓN DE LA META</t>
  </si>
  <si>
    <t>PRESUPUESTO</t>
  </si>
  <si>
    <t>I
TRIM.</t>
  </si>
  <si>
    <t>ESTRATEGIA 1</t>
  </si>
  <si>
    <t>ESTRATEGIA 2</t>
  </si>
  <si>
    <t>ESTRATEGIA 3</t>
  </si>
  <si>
    <t>ESTRATEGIA 4</t>
  </si>
  <si>
    <t>ESTRATEGIA 5</t>
  </si>
  <si>
    <t>OBJETIVO ESTRATÉGICO GENERAL IV</t>
  </si>
  <si>
    <t>OBJETIVO ESTRATÉGICO ESPECÍFICO IV.1</t>
  </si>
  <si>
    <t>Mejorar la calidad de la Gestión Ambiental para proteger nuestros recursos naturales, así como fortalecer la gestión de riesgo de desastres; para lograr el desarrollo sostenible de nuestra provincia</t>
  </si>
  <si>
    <t>% de incremento de la conservación de suelos</t>
  </si>
  <si>
    <t>% del PIGARS implementado</t>
  </si>
  <si>
    <t>% de aplicación de políticas implementadas para mejorar la calidad ambiental</t>
  </si>
  <si>
    <t>% de aplicación de políticas de usos adecuado del territorio</t>
  </si>
  <si>
    <t>Mejorar la calidad de la gestión ambiental, protegiendo nuestros recursos naturales y reduciendo la contaminación ambiental</t>
  </si>
  <si>
    <t>% de la población que conoce el funcionamiento de la CAM</t>
  </si>
  <si>
    <t>% de incremento de los monitoreos de la calidad ambiental</t>
  </si>
  <si>
    <t>% de incremento de Has. de terrenos forestados y reforestados</t>
  </si>
  <si>
    <t>% de avance en la implementación del PIGARS</t>
  </si>
  <si>
    <t>% de incremento de parques y jardines construidos</t>
  </si>
  <si>
    <t>% de avance en la implementación del ZEE, OT y Plan de Desarrollo Urbano</t>
  </si>
  <si>
    <t xml:space="preserve">Mejorar la calidad de la gestión ambiental provincial </t>
  </si>
  <si>
    <t>Ampliar y mejorar la conservación de suelos a través de la forestación y reforestación con especies nativas y exóticas para crear colchones acuíferos</t>
  </si>
  <si>
    <t>Promover la implementación del Programa de Gestión Integral de Residuos Sólidos - PIGARS, en nuestra provincia para evitar la contaminación ambiental</t>
  </si>
  <si>
    <t>Contribuir a mejorar la calidad ambiental, mediante la construcción y mantenimiento de parques y jardines</t>
  </si>
  <si>
    <t>Promover el proceso de Zonificación Ecológica y Económica ZEE para definir las políticas de uso del territorio en el Plan de Ordenamiento Territorial, de acuerdo a las potencialidades y limitaciones de la provincia de manera sostenible</t>
  </si>
  <si>
    <t>ACCIONES ESTRATÉGICAS</t>
  </si>
  <si>
    <t>INDICADOR DE
PRODUCTO</t>
  </si>
  <si>
    <t>Taller</t>
  </si>
  <si>
    <t>Informes</t>
  </si>
  <si>
    <t>II
TRIM.</t>
  </si>
  <si>
    <t>III
TRIM.</t>
  </si>
  <si>
    <t>IV
TRIM.</t>
  </si>
  <si>
    <t>DIRECCION DE DESARROLLO AMBIENTAL</t>
  </si>
  <si>
    <t>Dirección de Desarrollo Ambiental</t>
  </si>
  <si>
    <t>Evento</t>
  </si>
  <si>
    <t>Global</t>
  </si>
  <si>
    <t>Unidad</t>
  </si>
  <si>
    <t xml:space="preserve">División de Areas Verdes </t>
  </si>
  <si>
    <t>Deshierbo</t>
  </si>
  <si>
    <t>M2</t>
  </si>
  <si>
    <t>Cister</t>
  </si>
  <si>
    <t>Poda de árboles</t>
  </si>
  <si>
    <t xml:space="preserve"> Recorte de filos de césped</t>
  </si>
  <si>
    <t xml:space="preserve">M. </t>
  </si>
  <si>
    <t>Resiembra de gras</t>
  </si>
  <si>
    <t>Abonamiento</t>
  </si>
  <si>
    <t>QQ</t>
  </si>
  <si>
    <t>Control fitosanitario</t>
  </si>
  <si>
    <t>Mochila</t>
  </si>
  <si>
    <t>Poda de grass</t>
  </si>
  <si>
    <t>Limpieza de basura</t>
  </si>
  <si>
    <t>Deshierbo/Limpieza</t>
  </si>
  <si>
    <t>unid.</t>
  </si>
  <si>
    <t xml:space="preserve">Poda de árboles </t>
  </si>
  <si>
    <t>Limpieza de podas</t>
  </si>
  <si>
    <t>M3</t>
  </si>
  <si>
    <t>Millar</t>
  </si>
  <si>
    <t>Poda radicular y foliar</t>
  </si>
  <si>
    <t>Enfilado de plantones</t>
  </si>
  <si>
    <t>Desinfección de substratos</t>
  </si>
  <si>
    <t>Desinfección de semillas</t>
  </si>
  <si>
    <t>kg</t>
  </si>
  <si>
    <t>Llenado de camas de almacigo</t>
  </si>
  <si>
    <t>Almacigado</t>
  </si>
  <si>
    <t>Preparación de substratos</t>
  </si>
  <si>
    <t>Llenado de bolsas y tubetes</t>
  </si>
  <si>
    <t>Enfilado de bolsas</t>
  </si>
  <si>
    <t>Repique</t>
  </si>
  <si>
    <t>Deshiervo</t>
  </si>
  <si>
    <t>Podas radiculares y foliares</t>
  </si>
  <si>
    <t>Trazo y replanteo</t>
  </si>
  <si>
    <t>M. lineal</t>
  </si>
  <si>
    <t>Hoyación</t>
  </si>
  <si>
    <t>Siembra de plantones</t>
  </si>
  <si>
    <t>Diseño y elab. de tripticos</t>
  </si>
  <si>
    <t>Difusión radial /tv</t>
  </si>
  <si>
    <t>Otros</t>
  </si>
  <si>
    <t>glb</t>
  </si>
  <si>
    <t>Promover el fortalecimiento y organización de la Comisión Ambiental Municipal - CAM</t>
  </si>
  <si>
    <t>Contar con estrategias de comunicación de la Comisión Ambiental Municipal - CAM</t>
  </si>
  <si>
    <t>Implementar el Plan de Acción Ambiental Local</t>
  </si>
  <si>
    <t>Fortalecimiento de capacidades educativas para la protección del medio ambiente</t>
  </si>
  <si>
    <t>Control y monitoreo de la calidad ambiental</t>
  </si>
  <si>
    <t>N° de reuniones realizadas</t>
  </si>
  <si>
    <t>Implementación de estrategia comunicacional</t>
  </si>
  <si>
    <t>Plan de Acción Ambiental implementado</t>
  </si>
  <si>
    <t>Implementación del Programa de educación ambiental</t>
  </si>
  <si>
    <t>N° de monitoreos realizados</t>
  </si>
  <si>
    <t>División de Gestión Ambiental y RR.NN</t>
  </si>
  <si>
    <t>Plan</t>
  </si>
  <si>
    <t>Talleres</t>
  </si>
  <si>
    <t>Forestación y Reforestación de cabeceras de cuenca</t>
  </si>
  <si>
    <t>Has. Forestadas y Reforestadas</t>
  </si>
  <si>
    <t>Implementación del Programa de Gestión Integral de Residuos Sólidos - PIGARS</t>
  </si>
  <si>
    <t>Servicio de limpieza Pública</t>
  </si>
  <si>
    <t>Implementación y funcionamiento del PIGARS</t>
  </si>
  <si>
    <t>N° de sectores atendidos</t>
  </si>
  <si>
    <t>Construcción y mantenimiento de parques y jardines</t>
  </si>
  <si>
    <t>N° de parques y jardines en buen estado</t>
  </si>
  <si>
    <t xml:space="preserve">Formulación de la Mezo Zonificación Ecológica y Económica para el Ordenamiento Territorial </t>
  </si>
  <si>
    <t>Formulación del Plan de Ordenamiento Territorial - OT</t>
  </si>
  <si>
    <t>Estudio de ZEE formulado</t>
  </si>
  <si>
    <t>Plan de Ordenamiento Territorial Formulado</t>
  </si>
  <si>
    <t>Planton</t>
  </si>
  <si>
    <t>Division de Gestión de Residuos Solidos</t>
  </si>
  <si>
    <t>T.M.</t>
  </si>
  <si>
    <t>Desinfección</t>
  </si>
  <si>
    <t>Fumigación</t>
  </si>
  <si>
    <t>Desrratizacion</t>
  </si>
  <si>
    <t>Inspecciones</t>
  </si>
  <si>
    <t>Programar y ejecutar turnos y recorridos de los vehiculos recolectores de los residuos sólidos.</t>
  </si>
  <si>
    <t>campañas</t>
  </si>
  <si>
    <t>charlas</t>
  </si>
  <si>
    <t>Control</t>
  </si>
  <si>
    <t>Reuniones</t>
  </si>
  <si>
    <t>Proponer proyectos de Ordenanzas Municipales, Decretos de Alcaldía y Resoluciones de Alcaldía  para implementar la gestión ambiental, conservación de recursos naturales en el ámbito de la jurisdicción</t>
  </si>
  <si>
    <t>Norma</t>
  </si>
  <si>
    <t>Implementar medidas de sanción por infracción a la normativa ambiental local contemplada en el RAS y CUIS, así como otras normas relacionadas mediante acto resolutivo</t>
  </si>
  <si>
    <t>Resolución</t>
  </si>
  <si>
    <t>Otorgamiento de permisos, aprobación de expedientes y otros contemplados en el ROF mediante acto resolutivo</t>
  </si>
  <si>
    <t>Representar a la Municipalidad Provincial de Jaén de forma alterna ante la Comisión Ambiental Regional CAR, Comisión técnica Regional CTR, OEFA, MINAM, SERNANP, RENAMA-GRC, otras instituciones locales, regionales y nacionales relacionadas con el sector ambiental</t>
  </si>
  <si>
    <t>Ejercer la secretaría Técnica de la Comisión Ambiental Municipal - Jaén y de la Comisión Técnica Provincial de ZEE-OT, representando al Alcalde como Presidente alterno de estas comisiones</t>
  </si>
  <si>
    <t>Implementar la Unidad Formuladora, viabilizando perfiles de inversión pública para desarrollar y mejorar la gestión de la Dirección</t>
  </si>
  <si>
    <t>Perfiles</t>
  </si>
  <si>
    <t>Gestionar los presupuestos para las diversas dependencias de la Dirección, así como fiscalizar su óptima ejecución</t>
  </si>
  <si>
    <t>Requerimientos</t>
  </si>
  <si>
    <t>Monitorear, supervisar, evaluar y fiscalizar todas las actividades de las diferentes dependencias de la Dirección</t>
  </si>
  <si>
    <t>Implementacion del Plan Anual de Evaluacion y  Fiscalizacion Ambiental (PLANEFA)</t>
  </si>
  <si>
    <t>Campañas</t>
  </si>
  <si>
    <t>Certificados</t>
  </si>
  <si>
    <t>Fortalecimiento y organización de la Comision Ambiental Municipal</t>
  </si>
  <si>
    <t>Revision y Actualizacion del Plan de Educacion y capacitacion Ambiental de la Provincia de Jaén</t>
  </si>
  <si>
    <t>Campañas de Jornadas ambientales escolares</t>
  </si>
  <si>
    <t>ÁREA  DE CONTROL DE MATERIAL DE ACARREO DE MATERIALES MINERALES Y FORESTALES</t>
  </si>
  <si>
    <t>Control de Agregados en Garita de Control</t>
  </si>
  <si>
    <t>operativos</t>
  </si>
  <si>
    <t xml:space="preserve">Inspecciones </t>
  </si>
  <si>
    <t>ÁREA DE  ZONIFICACIÓN ECOLÓGICA ECONÓMICA Y ORDENAMIENTO TERRITORIAL</t>
  </si>
  <si>
    <t>Estrategia</t>
  </si>
  <si>
    <t>Medio</t>
  </si>
  <si>
    <t>Material</t>
  </si>
  <si>
    <t>A</t>
  </si>
  <si>
    <t>B</t>
  </si>
  <si>
    <t>ÁREA DE LIMPIEZA PÚBLICA</t>
  </si>
  <si>
    <t>Km2</t>
  </si>
  <si>
    <t>Ejecutar  acciones de limpieza, desinfección en Mercados, Parques, Locales Públicos en coordinación con las Administraciones de  Mercados, Abastecimientos y Consumo.</t>
  </si>
  <si>
    <t>Ejecutar  acciones de fumigación en Mercados, Parques, Locales Públicos en coordinación con las Administraciones de  Mercados, Abastecimientos y Consumo.</t>
  </si>
  <si>
    <t>Ejecutar  acciones de limpieza desratización en Mercados, Parques, Locales Públicos en coordinación con las Administraciones de  Mercados, Abastecimientos y Consumo.</t>
  </si>
  <si>
    <t>Ejecutar acciones de limpieza general de recojo de inservibles de toda la Ciudad y limpieza general del Río Amojú</t>
  </si>
  <si>
    <t>Elaborar informes estadísticos trimestrales de recolección de residuos sólidos y limpieza.</t>
  </si>
  <si>
    <t xml:space="preserve">Coordinar y ejecutar acciones con las Juntas Vecinales para proteger y mantener limpias las áreas de deporte y áreas recreativas de sus sectores </t>
  </si>
  <si>
    <t>Numero de areas</t>
  </si>
  <si>
    <t>ÁREA DE RECOLECCIÓN Y TRANSPORTE DE RESIDUOS SÓLIDOS</t>
  </si>
  <si>
    <t>Realizar acciones de recolección de los Residuos Sólidos de los domiciliarios, tiendas comerciales y Otros.</t>
  </si>
  <si>
    <t>Ejecutar inspecciones inopinadas para verificar el cumplimiento de acciones de recolección de los Residuos Sólidos en toda la Ciudad.</t>
  </si>
  <si>
    <t>Programación</t>
  </si>
  <si>
    <t>Ejecutar acciones conjuntas con la Dirección de Infraestructura  para el matenimiento de calles y asfalto.</t>
  </si>
  <si>
    <t>ÁREA DE DISPOSICIÓN FINAL DE RESIDUOS SÓLIDOS - RELLENO SANITARIO</t>
  </si>
  <si>
    <t>Ejecutar charlas de capacitación para el personal obrero y choféres de la División de Gestión de Residuos.</t>
  </si>
  <si>
    <t>limpieza</t>
  </si>
  <si>
    <t>Promover campañas médicas en resguardo de la salud del personal obrero y choféres del servicio de la División de Gestión de Residuos Sólidos.</t>
  </si>
  <si>
    <t>Familias</t>
  </si>
  <si>
    <t>Spots</t>
  </si>
  <si>
    <t>Charlas</t>
  </si>
  <si>
    <t>Días</t>
  </si>
  <si>
    <t>TM</t>
  </si>
  <si>
    <t>Visitas</t>
  </si>
  <si>
    <t>Evaluaciones</t>
  </si>
  <si>
    <t xml:space="preserve">Mantenimiento de parques   </t>
  </si>
  <si>
    <t>Mantenimiento del corredor verde Carretera Jaén – Chamaya</t>
  </si>
  <si>
    <t>Mantenimiento de areas verdes de avenidas y calles</t>
  </si>
  <si>
    <t>Siembra de plantones y arborizacion</t>
  </si>
  <si>
    <t>Adecuadas practicas de la población</t>
  </si>
  <si>
    <t>Organización de concursos y premios</t>
  </si>
  <si>
    <t>Infraestructura/ Bienes</t>
  </si>
  <si>
    <t>Mejorami Cerco perimetral JB.</t>
  </si>
  <si>
    <t>Mejorami cerco perimetral VM</t>
  </si>
  <si>
    <t xml:space="preserve">mejoramiento del sistema de recoleccion de residuos de parques y jardines </t>
  </si>
  <si>
    <t>Equipamiento con mobiliario para oficina</t>
  </si>
  <si>
    <t>VIVERO MUNICIPAL</t>
  </si>
  <si>
    <t>Producción de plantones Ornamentales y Forestales</t>
  </si>
  <si>
    <t>Remoción de plantones</t>
  </si>
  <si>
    <t>Preparación de subtratos/ Almacigos</t>
  </si>
  <si>
    <t>Control fitosanitario sustratos</t>
  </si>
  <si>
    <t>volquete</t>
  </si>
  <si>
    <t>Patrullaje en el interior del ACM - Bosque de Huamantanga</t>
  </si>
  <si>
    <t>Apertura de límites del ACM - Bosque Huamantanga.</t>
  </si>
  <si>
    <t>Metros</t>
  </si>
  <si>
    <t>Mantenimiento de límites del ACM - Bosque Huamantanga.</t>
  </si>
  <si>
    <t>Delimitacion con hitos de concreto los limite del ACM - Bosque Huamantanga.</t>
  </si>
  <si>
    <t>Hitos</t>
  </si>
  <si>
    <t>Informe</t>
  </si>
  <si>
    <t>Capacitacion</t>
  </si>
  <si>
    <t>Feria</t>
  </si>
  <si>
    <t xml:space="preserve">Programa de Conservacion Ambiental Municipal - Jaen Gestion del ACM - Bosque de Huamantanga </t>
  </si>
  <si>
    <t>EVALUACIÓN Y FISCALIZACIÓN AMBIENTAL</t>
  </si>
  <si>
    <t>Implementación del Plan de Ecoeficiencia Municipal</t>
  </si>
  <si>
    <t>Fortalecimiento  de la Unidad Local de Evaluacion y Fiscalizacion Ambiental</t>
  </si>
  <si>
    <t xml:space="preserve">Evaluacion de expedientes para infomre ambiental a  proyectos y actividades productivas </t>
  </si>
  <si>
    <t>EDUCACIÓN AMBIENTAL</t>
  </si>
  <si>
    <t>Implementacion del Plan Comunicacional y Plan de Educacion y Comunicación Ambiental de la provincia de Jaén</t>
  </si>
  <si>
    <t>Inspecciones  y supervisiones Oculares a zonas de extraccion solicitadas y Monitoreo a zonas de extraccion Autorizadas</t>
  </si>
  <si>
    <t>Campaña</t>
  </si>
  <si>
    <t>Mejoramiento sistema de riego jardines</t>
  </si>
  <si>
    <t>Georeferiencion de parcelas de posecionarios  dentro del Bosque Huamantanga</t>
  </si>
  <si>
    <t>Difusion del Programa de Conservacion Ambiental Municipal</t>
  </si>
  <si>
    <t>Espot publicitario</t>
  </si>
  <si>
    <t>Tripticos</t>
  </si>
  <si>
    <t>Banner</t>
  </si>
  <si>
    <t>Chalecos</t>
  </si>
  <si>
    <t>Banderola</t>
  </si>
  <si>
    <t>Folletos</t>
  </si>
  <si>
    <t xml:space="preserve">Millar </t>
  </si>
  <si>
    <t>Mantenimiento</t>
  </si>
  <si>
    <t>Preveer</t>
  </si>
  <si>
    <t>Programa de Segregación en la Fuente y Recolección Selectiva de      Residuos Sólidos Domiciliarios del Distrito de Jaén</t>
  </si>
  <si>
    <t>Evaluación de información obtenida</t>
  </si>
  <si>
    <t>Visión del territorio</t>
  </si>
  <si>
    <t>Socialización POT con MINAM</t>
  </si>
  <si>
    <t>Ordenanza</t>
  </si>
  <si>
    <t>PROGRAMACIÓN DE ACTIVDADES Y PROYECTOS POR OBJETIVOS ESTRATÉGICOS Y ESTRATEGIAS POR EJE DE DESARROLLO</t>
  </si>
  <si>
    <t>EJE DE DESARROLLO AMBIENTAL Y RR.NN.</t>
  </si>
  <si>
    <t>Coordinaciones interinstitucionales a nivel local, regional y nacional para lograr una óptima gestión ambiental en la provincia de Jaén</t>
  </si>
  <si>
    <t>Capacitacion a Usuarios, Reuniones de Coordinacion y Trabajo</t>
  </si>
  <si>
    <t>Coordinar con la Fiscalia, Gobernacion, PNP, Policia Municipal, ATFFS, y otros, con el fin de realizar Operativos Inopinados en la Garita de Control de Material de Acarreo, a los vehiculos que transportan agregados y productos forestales.</t>
  </si>
  <si>
    <t xml:space="preserve">Operativos de control forestal </t>
  </si>
  <si>
    <t xml:space="preserve">Operativos de control  minerales no metalicos </t>
  </si>
  <si>
    <t>Realizar acciones de limpieza de sectores y áreas comunes, bermas y barrido de calles en la Ciudad</t>
  </si>
  <si>
    <t>Ejecutar accciones de limpieza de acumulación de los residuos sólidos en el botadero dela Pushura.</t>
  </si>
  <si>
    <t>Compra y arreglo de piezas y repuestos de las 07  unidades vehiculares de limpieza pública.(relativo)</t>
  </si>
  <si>
    <t>Realizar mantenimiento de los vehículosrecolectores de limpieza pública (lavado y engrase)</t>
  </si>
  <si>
    <t xml:space="preserve">Preveer de Lubricantes y filtros  para los (07) vehiculos de limpieza Pública.  </t>
  </si>
  <si>
    <t>COMPRA DE REPUESTOS, REPARACIÓN Y MANTENIMIENTO DE LOS VEHÍCULOS DE LIMPIEZA PÚBLICA</t>
  </si>
  <si>
    <t>Riego cisterna (riego natural con lluvias)</t>
  </si>
  <si>
    <t>Riego/Manguera (riego natural con lluvias)</t>
  </si>
  <si>
    <t>Parcelas</t>
  </si>
  <si>
    <t>Promover la Gestión de otras Áreas de Conservacion privada del ámbito de la provincia de Jaen.</t>
  </si>
  <si>
    <t>Promover  el manejo y administracion de  ACP, ACM, ACA y  la elaboración de los documentos de gestión e inversió en el ámbito de la provincia de Jaen.</t>
  </si>
  <si>
    <t>Promover,  impulsar y reconoce  la Conservacion Privada en el ámbito de la Provincia de Jaen.</t>
  </si>
  <si>
    <t>Coordinar, sensibilizar a través de talleres a  autoridades y poblacionen general para promover,  impulsar y reconocer las iniciativas de  conservacion privada  en el ambito de la provincia de Jaen.</t>
  </si>
  <si>
    <t>Visitas a Áreas boscosas privadas para evaluar recursos de flora, fauna, servicios ambientales, etc. Para su reconocimiento.</t>
  </si>
  <si>
    <t>Realizar  pasantia con  personas que estan realizando conservacion privada en la provincia de Jaen ( ACP Chaparri, ACP Gotas de Agua)</t>
  </si>
  <si>
    <t>Pasantias</t>
  </si>
  <si>
    <t>Coordinar con alcaldes y funcionarios de municipalidades de los distritos de Huabal, las Pirias  para realizar talleres de sensibilizacion y capcitacion a autoridades  y población de sus distritos para  promover la conservacio de los bosque en su juridiccion.</t>
  </si>
  <si>
    <t>Paneles de orientacion y difusion</t>
  </si>
  <si>
    <t>Feria del ACM - Bosque Huamantanga</t>
  </si>
  <si>
    <t>FASE 01 (FASE INICIAL)</t>
  </si>
  <si>
    <t>Equipo técnico multidisciplinario consolidado</t>
  </si>
  <si>
    <t>Reunión técnica</t>
  </si>
  <si>
    <t>Plan Operativo Anual del proceso - POA</t>
  </si>
  <si>
    <t>Taller de Capacitación en Uso y Aplicación de la Propuesta ZEE</t>
  </si>
  <si>
    <t>Taller de Capacitación Marco conceptual, politicas y RRHH  del POT</t>
  </si>
  <si>
    <t>Capacitación</t>
  </si>
  <si>
    <t>Análisis del marco jurídico de OT Nacional y Regional  y los instrumentos técnicos normativos competentes a procesos de Ordenamiento Territorial</t>
  </si>
  <si>
    <t>Documento Resumen de políticas y objetivos de desarrollo del proceso</t>
  </si>
  <si>
    <t xml:space="preserve">Socialización del Plan de trabajo con la Comisión Técnica Provincial </t>
  </si>
  <si>
    <t>Taller- informe</t>
  </si>
  <si>
    <t>Evaluación de disponibilidad información</t>
  </si>
  <si>
    <t>FASE 02 (PLANIFICACIÓN)</t>
  </si>
  <si>
    <t xml:space="preserve">Pasantia a Nivel Nacional y Regional </t>
  </si>
  <si>
    <t>Pasantía</t>
  </si>
  <si>
    <t>Acciones de difusión</t>
  </si>
  <si>
    <t>2.2.1</t>
  </si>
  <si>
    <t>Campaña de lanzamiento de la ZEE</t>
  </si>
  <si>
    <t>2.2.2</t>
  </si>
  <si>
    <t>Implementación de la estrategia de Comunicación y Educación del proceso OT</t>
  </si>
  <si>
    <t>2.2.3</t>
  </si>
  <si>
    <t>Difusión por merchandaising (5 Eventos)</t>
  </si>
  <si>
    <t>2.2.4</t>
  </si>
  <si>
    <t>Difusión y Sensibilización a través medios masivos Audiovisuales (8 medios)</t>
  </si>
  <si>
    <t>2.2.5</t>
  </si>
  <si>
    <t>Difusión por material impreso (5 material)</t>
  </si>
  <si>
    <t>FASE 03 (EE- Estudios Especializados)</t>
  </si>
  <si>
    <t xml:space="preserve">Taller de Capacitación Gestion Urbana Ambiental, Diagnóstico y Analisis de Sistemas </t>
  </si>
  <si>
    <t xml:space="preserve">Taller de Capacitación en Prospectiva Territorial </t>
  </si>
  <si>
    <t>3.3.</t>
  </si>
  <si>
    <t>Desarrollo de Estudios Especializados</t>
  </si>
  <si>
    <t>3.3.1</t>
  </si>
  <si>
    <t>Estudio de dinámica económica regional</t>
  </si>
  <si>
    <t>3.3.2</t>
  </si>
  <si>
    <t>Estudio de normativa y políticas con incidencia territorial</t>
  </si>
  <si>
    <t>3.3.3</t>
  </si>
  <si>
    <t>Estudio de evaluación del riesgo de desastres y vulnerabilidad al cambio climático</t>
  </si>
  <si>
    <t>3.3.4</t>
  </si>
  <si>
    <t>Estudio de servicios ecosistémicos</t>
  </si>
  <si>
    <t>3.3.5</t>
  </si>
  <si>
    <t>Estudio de análisis de los cambios de la cobertura y uso de la tierra</t>
  </si>
  <si>
    <t>3.3.6</t>
  </si>
  <si>
    <t>Estudio de análisis de capacidad institucional</t>
  </si>
  <si>
    <t>3.3.7</t>
  </si>
  <si>
    <t>Análisis de estudios especializados con enfoque para DIT</t>
  </si>
  <si>
    <t>3.3.8</t>
  </si>
  <si>
    <t>Pasantía para experiencia de OT exitoso</t>
  </si>
  <si>
    <t>Socialización de estudios con MINAM</t>
  </si>
  <si>
    <t>FASE 04 (DIT- Diagnóstico Integrado del Territorio)</t>
  </si>
  <si>
    <t>Análisis de metodología para integración de ZEE Y EE</t>
  </si>
  <si>
    <t>Reunion técnica</t>
  </si>
  <si>
    <t>Socialización del análisis del DIT preliminar</t>
  </si>
  <si>
    <t>Estudio de Diagnóstico Integrado del Territorio - DIT</t>
  </si>
  <si>
    <t>FASE 05 (POT- Plan de Ordenamiento Territorial)</t>
  </si>
  <si>
    <t xml:space="preserve">Pasantia a nivel internacional </t>
  </si>
  <si>
    <t>Taller de Capacitación para la Formulación y Elaboración del POT</t>
  </si>
  <si>
    <t>Talleres de fase de Diagnostico del POT distritales</t>
  </si>
  <si>
    <t>Análisis metodológico para la obtención del POT</t>
  </si>
  <si>
    <t>Plan de Ordenamiento Territorial- POT</t>
  </si>
  <si>
    <t>FASE 06 (APROBACIÓN)</t>
  </si>
  <si>
    <t>Aprobación del POT – Provincia de Jaén</t>
  </si>
  <si>
    <r>
      <t>M</t>
    </r>
    <r>
      <rPr>
        <vertAlign val="superscript"/>
        <sz val="10"/>
        <rFont val="Calibri"/>
        <family val="2"/>
      </rPr>
      <t>2</t>
    </r>
  </si>
  <si>
    <t>C</t>
  </si>
  <si>
    <t>Limpieza de maleza/deshierv</t>
  </si>
  <si>
    <t>D</t>
  </si>
  <si>
    <t>E</t>
  </si>
  <si>
    <t>concur</t>
  </si>
  <si>
    <t>Cpña</t>
  </si>
  <si>
    <t>F</t>
  </si>
  <si>
    <t>mejorami cerco perimetral Parque Heroes C.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</si>
  <si>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</si>
  <si>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</si>
  <si>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G</t>
  </si>
  <si>
    <t>mplementar un Programa de Segregación en la Fuente y Recoleción Selectiva de Residuos Solidos Domiciliarios en el Distrito de Jaén</t>
  </si>
  <si>
    <t>Elaboración de tripticos/Afiches/stikers</t>
  </si>
  <si>
    <t xml:space="preserve">Unidad </t>
  </si>
  <si>
    <t>Elaboración de Spot Radial /Televisivo</t>
  </si>
  <si>
    <t>Elaboración de Periodico Mural</t>
  </si>
  <si>
    <t>Difusion a traves de spots televisivos y radiales</t>
  </si>
  <si>
    <t>meses</t>
  </si>
  <si>
    <t>talleres</t>
  </si>
  <si>
    <t>familias</t>
  </si>
  <si>
    <t>contenedores</t>
  </si>
  <si>
    <t>padron</t>
  </si>
  <si>
    <t>5.1  Recojo de residuios sólidos Domiciliarios</t>
  </si>
  <si>
    <t>Capacitación al personal del Programa</t>
  </si>
  <si>
    <t xml:space="preserve">Recojo de residuos domiciliarios </t>
  </si>
  <si>
    <t>6.2  Implementación de la Planta de Compostaje</t>
  </si>
  <si>
    <t>Operación de la Planta de compostaje</t>
  </si>
  <si>
    <t xml:space="preserve">7.1  Control de las Actividades de Programa </t>
  </si>
  <si>
    <t>Control del Personal</t>
  </si>
  <si>
    <t>supervision</t>
  </si>
  <si>
    <t>Evaluacion de las familias participantes</t>
  </si>
  <si>
    <t>Evaluacion</t>
  </si>
  <si>
    <t>7.2. Implementacion del PIGARS</t>
  </si>
  <si>
    <t>OBJETIVO ESTRATÉGICO ESPECÍFICO IV.2</t>
  </si>
  <si>
    <t>Formular e implementar el plan provincial de gestión del riesgo de desastres y organizar el sistema de defensa civil</t>
  </si>
  <si>
    <t>% de comunidades protegidas y atendidas</t>
  </si>
  <si>
    <t>ESTRATEGIA 6</t>
  </si>
  <si>
    <t>Formular e implementar el plan provincial de gestión del riesgo de desastres</t>
  </si>
  <si>
    <t>Plan Provincial de Gestión del Riesgo de Desastres</t>
  </si>
  <si>
    <t>DIRECCION DE SEGURIDAD CIUDADANA</t>
  </si>
  <si>
    <t>División de defensa Civil</t>
  </si>
  <si>
    <t>Formular el Plan Provincial de Gestion del Riesgo de Desastres</t>
  </si>
  <si>
    <t>ESTRATEGIA 7</t>
  </si>
  <si>
    <t>Organizar el sistema provincial de defensa civil, así como brindar apoyo social a poblaciones en situación de emergencia</t>
  </si>
  <si>
    <t>Sistema organizado y funcionando</t>
  </si>
  <si>
    <t>N° de Pobladores y Comunidades beneficiada</t>
  </si>
  <si>
    <t>Visitas a las Plataformas Distritales D. C. para la recolección en campo de la información, orientandolos a la implementación de sus plataformas y Plan Provincial GrD.</t>
  </si>
  <si>
    <t>Reuniones de  la Plataforma Provincial Defensa Civil Jaén a traves de Cursos - Taller</t>
  </si>
  <si>
    <t>Operativos</t>
  </si>
  <si>
    <t>Partes Diarios e Informes</t>
  </si>
  <si>
    <t>Expediente</t>
  </si>
  <si>
    <t>Inventario</t>
  </si>
  <si>
    <t>Ejecucion de Simulacro Nacional de Sismo (03 Diurnos y 01 nocturno), de acuerdo a la directiva del INDECI</t>
  </si>
  <si>
    <t>5005568 Inspeccion de eficiaciones para la seguridad y el control urbano .</t>
  </si>
  <si>
    <t xml:space="preserve">50051612 Desarrrollar de los centros y espacios de monitoreo de emergencias y desastres (capacidad instalda) </t>
  </si>
  <si>
    <t xml:space="preserve">Recuperacion de la transitabilidad en las trochas carrozables, encauzamiento y descolmatacion de cauces de Qdas secas y activas (ambito provincial) </t>
  </si>
  <si>
    <t xml:space="preserve">5005611. Administracion y Almacenamiento dekts para la asistencia frente a emergencias y desastres (capacidad instalada) </t>
  </si>
  <si>
    <t xml:space="preserve">Ejecucion de las metas establecidas dentro de Plan de Incentivos a la Mejora de la Modernizacion Municipal año 2016. </t>
  </si>
  <si>
    <t xml:space="preserve">PROGRAMA PRESUPUESTAL </t>
  </si>
  <si>
    <t>Promover la creacion de las  CAM Distritales de la Provincia de Jaen (Mesas de trabajo, talleres)</t>
  </si>
  <si>
    <t xml:space="preserve">Limpieza  del area del botadero controlado la Pushura (general) </t>
  </si>
  <si>
    <t>1.1   Coordinaciones  interinstitucionnales</t>
  </si>
  <si>
    <t>Coordinación a traves de la DDA con la DISA- UNIVERSIDADES  LOCALES, UGEL, COLEGIOS, JUNTAS VECINALES para implementar el programa.</t>
  </si>
  <si>
    <t>1.2    Implementación de bienes y servicios</t>
  </si>
  <si>
    <t>Requerimientos de bienes y servicion a las areas correspondientes para la implementacion de Programa.</t>
  </si>
  <si>
    <t>1.2    Coordinación con autoridades</t>
  </si>
  <si>
    <t>Reuniones de cordinación con autoridades de los sectores vecinales.</t>
  </si>
  <si>
    <t>2.3  Empadronamiento de nuevas  Familias participantes</t>
  </si>
  <si>
    <t>Visita casa por casa para el empadronamiento de las familiar que quieran participar en el Programa.</t>
  </si>
  <si>
    <t>2.4  Diseño y Elaboración de Material Publicitario</t>
  </si>
  <si>
    <t>Elaboración de Banners/Gigantografías</t>
  </si>
  <si>
    <t xml:space="preserve">2.5  Capacitación y Sencibilización a las Familias participantes </t>
  </si>
  <si>
    <t>Charlas de sencibilización reunidos en grupos de familias en cada sector participante sobre el manejo de los residuos sólidos.</t>
  </si>
  <si>
    <t>Talleres sobre una correcta separacion de los residuos solidos en los sectores pilotos.</t>
  </si>
  <si>
    <t>Sencibilización casa ´por casa a las familias participantes.</t>
  </si>
  <si>
    <t>3.1  Distribución de contenedores a las familias participantes.</t>
  </si>
  <si>
    <t>Distribución de contenedores (Bolsas plásticas) de color verde y color amarillo a cada una de las familias.</t>
  </si>
  <si>
    <t>4.1  Promocion a la formalizacion de recicladores.</t>
  </si>
  <si>
    <t>Capacitacion a recicladores</t>
  </si>
  <si>
    <t xml:space="preserve">Estudio situacional, diseño, Empadromaniento, organización y Formalización de Recicladores. </t>
  </si>
  <si>
    <t>Construcción de galpon para compostera, ampliación.</t>
  </si>
  <si>
    <t>Supervisión a la Planta compostaje</t>
  </si>
  <si>
    <t>Adquisicion de insumos para descomponer la materia organica.</t>
  </si>
  <si>
    <t>Adquisicion de herramientas</t>
  </si>
  <si>
    <t>Adquisicion de picadora para materia prima en planta compostera.</t>
  </si>
  <si>
    <t>Evaluacion de la implementacion de actividades del PIGARS al corto plazo.</t>
  </si>
  <si>
    <t>Mantenimiento de vehiculos.</t>
  </si>
  <si>
    <t>Reunion</t>
  </si>
  <si>
    <t>Compost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</si>
</sst>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Black"/>
      <family val="2"/>
    </font>
    <font>
      <b/>
      <sz val="8"/>
      <name val="Arial Black"/>
      <family val="2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vertAlign val="superscript"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18" fillId="4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344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3" fontId="10" fillId="0" borderId="1" xfId="2" applyNumberFormat="1" applyFont="1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right" vertical="center" wrapText="1"/>
    </xf>
    <xf numFmtId="3" fontId="10" fillId="0" borderId="1" xfId="2" applyNumberFormat="1" applyFont="1" applyBorder="1" applyAlignment="1">
      <alignment horizontal="right" vertical="center" wrapText="1"/>
    </xf>
    <xf numFmtId="0" fontId="9" fillId="0" borderId="1" xfId="2" applyNumberFormat="1" applyFont="1" applyFill="1" applyBorder="1" applyAlignment="1">
      <alignment horizontal="left" vertical="top"/>
    </xf>
    <xf numFmtId="0" fontId="12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 wrapText="1"/>
    </xf>
    <xf numFmtId="43" fontId="11" fillId="0" borderId="1" xfId="4" applyFont="1" applyBorder="1" applyAlignment="1">
      <alignment horizontal="right" vertical="center"/>
    </xf>
    <xf numFmtId="0" fontId="12" fillId="0" borderId="1" xfId="2" applyNumberFormat="1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3" fontId="11" fillId="0" borderId="10" xfId="2" applyNumberFormat="1" applyFont="1" applyBorder="1" applyAlignment="1">
      <alignment horizontal="right" vertical="center" wrapText="1"/>
    </xf>
    <xf numFmtId="3" fontId="11" fillId="0" borderId="1" xfId="2" applyNumberFormat="1" applyFont="1" applyBorder="1" applyAlignment="1">
      <alignment horizontal="right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Border="1"/>
    <xf numFmtId="3" fontId="11" fillId="0" borderId="10" xfId="2" applyNumberFormat="1" applyFont="1" applyBorder="1" applyAlignment="1">
      <alignment vertical="center" wrapText="1"/>
    </xf>
    <xf numFmtId="3" fontId="11" fillId="0" borderId="5" xfId="2" applyNumberFormat="1" applyFont="1" applyBorder="1" applyAlignment="1">
      <alignment vertical="center" wrapText="1"/>
    </xf>
    <xf numFmtId="3" fontId="11" fillId="0" borderId="6" xfId="2" applyNumberFormat="1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0" xfId="2" applyNumberFormat="1" applyFont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 wrapText="1"/>
    </xf>
    <xf numFmtId="3" fontId="14" fillId="0" borderId="1" xfId="2" applyNumberFormat="1" applyFont="1" applyBorder="1" applyAlignment="1">
      <alignment horizontal="center" vertical="center" wrapText="1"/>
    </xf>
    <xf numFmtId="3" fontId="14" fillId="0" borderId="10" xfId="2" applyNumberFormat="1" applyFont="1" applyBorder="1" applyAlignment="1">
      <alignment horizontal="center" vertical="center" wrapText="1"/>
    </xf>
    <xf numFmtId="0" fontId="14" fillId="0" borderId="9" xfId="4" applyNumberFormat="1" applyFont="1" applyBorder="1" applyAlignment="1">
      <alignment horizontal="center" vertical="center"/>
    </xf>
    <xf numFmtId="0" fontId="14" fillId="0" borderId="1" xfId="4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right" vertical="center"/>
    </xf>
    <xf numFmtId="0" fontId="14" fillId="3" borderId="2" xfId="4" applyNumberFormat="1" applyFont="1" applyFill="1" applyBorder="1" applyAlignment="1">
      <alignment horizontal="center" vertical="center"/>
    </xf>
    <xf numFmtId="43" fontId="14" fillId="0" borderId="9" xfId="4" applyFont="1" applyBorder="1" applyAlignment="1">
      <alignment horizontal="right" vertical="center"/>
    </xf>
    <xf numFmtId="3" fontId="14" fillId="0" borderId="10" xfId="2" applyNumberFormat="1" applyFont="1" applyBorder="1" applyAlignment="1">
      <alignment horizontal="right" vertical="center" wrapText="1"/>
    </xf>
    <xf numFmtId="0" fontId="14" fillId="3" borderId="1" xfId="4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43" fontId="14" fillId="0" borderId="1" xfId="4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4" applyFont="1" applyBorder="1" applyAlignment="1">
      <alignment horizontal="center" vertical="center" wrapText="1"/>
    </xf>
    <xf numFmtId="43" fontId="14" fillId="0" borderId="1" xfId="4" applyFon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center" vertical="center" wrapText="1"/>
    </xf>
    <xf numFmtId="43" fontId="14" fillId="0" borderId="1" xfId="4" applyFont="1" applyBorder="1" applyAlignment="1">
      <alignment horizontal="center"/>
    </xf>
    <xf numFmtId="43" fontId="14" fillId="0" borderId="1" xfId="4" applyFont="1" applyBorder="1"/>
    <xf numFmtId="1" fontId="14" fillId="0" borderId="1" xfId="4" applyNumberFormat="1" applyFont="1" applyBorder="1" applyAlignment="1">
      <alignment horizontal="center" vertical="center"/>
    </xf>
    <xf numFmtId="43" fontId="14" fillId="0" borderId="1" xfId="4" applyNumberFormat="1" applyFont="1" applyBorder="1" applyAlignment="1">
      <alignment horizontal="right" vertical="center"/>
    </xf>
    <xf numFmtId="0" fontId="14" fillId="0" borderId="2" xfId="4" applyNumberFormat="1" applyFont="1" applyBorder="1" applyAlignment="1">
      <alignment horizontal="center" vertical="center"/>
    </xf>
    <xf numFmtId="43" fontId="14" fillId="0" borderId="2" xfId="4" applyFont="1" applyBorder="1" applyAlignment="1">
      <alignment horizontal="right" vertical="center"/>
    </xf>
    <xf numFmtId="43" fontId="14" fillId="0" borderId="2" xfId="4" applyFont="1" applyBorder="1" applyAlignment="1">
      <alignment horizontal="left" vertical="center"/>
    </xf>
    <xf numFmtId="43" fontId="14" fillId="0" borderId="6" xfId="4" applyFont="1" applyBorder="1" applyAlignment="1">
      <alignment horizontal="left" vertical="center"/>
    </xf>
    <xf numFmtId="43" fontId="14" fillId="0" borderId="7" xfId="4" applyFont="1" applyBorder="1" applyAlignment="1">
      <alignment horizontal="left" vertical="center"/>
    </xf>
    <xf numFmtId="43" fontId="14" fillId="0" borderId="9" xfId="4" applyFont="1" applyBorder="1" applyAlignment="1">
      <alignment horizontal="left" vertical="center"/>
    </xf>
    <xf numFmtId="43" fontId="14" fillId="3" borderId="1" xfId="4" applyFont="1" applyFill="1" applyBorder="1" applyAlignment="1">
      <alignment horizontal="left" vertical="center"/>
    </xf>
    <xf numFmtId="43" fontId="14" fillId="0" borderId="6" xfId="4" applyFont="1" applyBorder="1" applyAlignment="1">
      <alignment horizontal="left"/>
    </xf>
    <xf numFmtId="43" fontId="14" fillId="0" borderId="1" xfId="4" applyFont="1" applyBorder="1" applyAlignment="1">
      <alignment horizontal="left" vertical="center"/>
    </xf>
    <xf numFmtId="43" fontId="14" fillId="0" borderId="15" xfId="4" applyFont="1" applyBorder="1" applyAlignment="1">
      <alignment horizontal="left" vertical="center"/>
    </xf>
    <xf numFmtId="0" fontId="17" fillId="0" borderId="1" xfId="2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6" xfId="2" applyFont="1" applyBorder="1" applyAlignment="1">
      <alignment horizontal="left" vertical="center" wrapText="1"/>
    </xf>
    <xf numFmtId="0" fontId="17" fillId="0" borderId="1" xfId="2" applyNumberFormat="1" applyFont="1" applyFill="1" applyBorder="1" applyAlignment="1">
      <alignment horizontal="center" vertical="center"/>
    </xf>
    <xf numFmtId="0" fontId="15" fillId="0" borderId="6" xfId="2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4" fontId="18" fillId="4" borderId="1" xfId="5" applyNumberFormat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3" fontId="14" fillId="3" borderId="1" xfId="4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right" vertical="center"/>
    </xf>
    <xf numFmtId="4" fontId="14" fillId="3" borderId="1" xfId="4" applyNumberFormat="1" applyFont="1" applyFill="1" applyBorder="1" applyAlignment="1">
      <alignment horizontal="right" vertical="center" wrapText="1"/>
    </xf>
    <xf numFmtId="2" fontId="14" fillId="0" borderId="1" xfId="2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3" fontId="14" fillId="3" borderId="1" xfId="4" applyFont="1" applyFill="1" applyBorder="1" applyAlignment="1">
      <alignment horizontal="right" vertical="center" wrapText="1"/>
    </xf>
    <xf numFmtId="43" fontId="18" fillId="4" borderId="6" xfId="5" applyNumberForma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justify" wrapText="1"/>
    </xf>
    <xf numFmtId="0" fontId="14" fillId="0" borderId="1" xfId="0" applyFont="1" applyFill="1" applyBorder="1" applyAlignment="1">
      <alignment horizontal="justify" vertical="center"/>
    </xf>
    <xf numFmtId="0" fontId="3" fillId="0" borderId="1" xfId="2" applyNumberFormat="1" applyFont="1" applyFill="1" applyBorder="1" applyAlignment="1">
      <alignment horizontal="left" vertical="center"/>
    </xf>
    <xf numFmtId="0" fontId="17" fillId="0" borderId="9" xfId="3" applyFont="1" applyFill="1" applyBorder="1" applyAlignment="1">
      <alignment horizontal="left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3" fontId="18" fillId="4" borderId="1" xfId="5" applyNumberFormat="1" applyBorder="1" applyAlignment="1">
      <alignment horizontal="right" vertical="center"/>
    </xf>
    <xf numFmtId="0" fontId="14" fillId="3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4" fontId="18" fillId="4" borderId="6" xfId="5" applyNumberFormat="1" applyBorder="1" applyAlignment="1">
      <alignment vertical="center"/>
    </xf>
    <xf numFmtId="0" fontId="15" fillId="0" borderId="6" xfId="2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/>
    <xf numFmtId="0" fontId="14" fillId="0" borderId="1" xfId="0" applyFont="1" applyBorder="1"/>
    <xf numFmtId="0" fontId="17" fillId="0" borderId="1" xfId="0" applyFont="1" applyBorder="1"/>
    <xf numFmtId="0" fontId="11" fillId="0" borderId="5" xfId="0" applyFont="1" applyBorder="1" applyAlignment="1">
      <alignment vertical="center" wrapText="1"/>
    </xf>
    <xf numFmtId="43" fontId="18" fillId="4" borderId="6" xfId="5" applyNumberForma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2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5" fillId="0" borderId="6" xfId="2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4" fillId="0" borderId="5" xfId="2" applyNumberFormat="1" applyFont="1" applyBorder="1" applyAlignment="1">
      <alignment horizontal="center" vertical="center" wrapText="1"/>
    </xf>
    <xf numFmtId="3" fontId="14" fillId="0" borderId="6" xfId="2" applyNumberFormat="1" applyFont="1" applyBorder="1" applyAlignment="1">
      <alignment horizontal="center" vertical="center" wrapText="1"/>
    </xf>
    <xf numFmtId="43" fontId="18" fillId="0" borderId="1" xfId="5" applyNumberFormat="1" applyFill="1" applyBorder="1" applyAlignment="1">
      <alignment horizontal="right" vertical="center" wrapText="1"/>
    </xf>
    <xf numFmtId="4" fontId="18" fillId="0" borderId="10" xfId="5" applyNumberFormat="1" applyFill="1" applyBorder="1" applyAlignment="1">
      <alignment vertical="center"/>
    </xf>
    <xf numFmtId="43" fontId="18" fillId="0" borderId="6" xfId="5" applyNumberFormat="1" applyFill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0" fontId="10" fillId="0" borderId="6" xfId="2" applyFont="1" applyBorder="1" applyAlignment="1">
      <alignment vertical="center" wrapText="1"/>
    </xf>
    <xf numFmtId="4" fontId="18" fillId="4" borderId="6" xfId="5" applyNumberFormat="1" applyBorder="1" applyAlignment="1">
      <alignment vertical="center" wrapText="1"/>
    </xf>
    <xf numFmtId="0" fontId="4" fillId="0" borderId="10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5" fillId="0" borderId="6" xfId="2" applyFont="1" applyFill="1" applyBorder="1" applyAlignment="1">
      <alignment horizontal="left" vertical="center" wrapText="1"/>
    </xf>
    <xf numFmtId="4" fontId="14" fillId="0" borderId="1" xfId="2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horizontal="center"/>
    </xf>
    <xf numFmtId="0" fontId="16" fillId="0" borderId="5" xfId="7" applyFont="1" applyFill="1" applyBorder="1" applyAlignment="1">
      <alignment wrapText="1"/>
    </xf>
    <xf numFmtId="0" fontId="19" fillId="0" borderId="1" xfId="7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Border="1" applyAlignment="1">
      <alignment horizontal="center"/>
    </xf>
    <xf numFmtId="0" fontId="14" fillId="0" borderId="1" xfId="7" applyFont="1" applyFill="1" applyBorder="1" applyAlignment="1">
      <alignment horizontal="center" wrapText="1"/>
    </xf>
    <xf numFmtId="0" fontId="14" fillId="0" borderId="1" xfId="7" applyFont="1" applyBorder="1" applyAlignment="1">
      <alignment horizontal="center" vertical="center"/>
    </xf>
    <xf numFmtId="0" fontId="14" fillId="0" borderId="1" xfId="7" applyFont="1" applyFill="1" applyBorder="1" applyAlignment="1">
      <alignment wrapText="1"/>
    </xf>
    <xf numFmtId="0" fontId="20" fillId="0" borderId="1" xfId="7" applyFont="1" applyBorder="1" applyAlignment="1">
      <alignment horizontal="center" vertical="center"/>
    </xf>
    <xf numFmtId="0" fontId="16" fillId="0" borderId="5" xfId="7" applyFont="1" applyFill="1" applyBorder="1" applyAlignment="1">
      <alignment vertical="center" wrapText="1"/>
    </xf>
    <xf numFmtId="0" fontId="14" fillId="0" borderId="1" xfId="0" applyFont="1" applyFill="1" applyBorder="1" applyAlignment="1"/>
    <xf numFmtId="0" fontId="16" fillId="0" borderId="1" xfId="7" applyFont="1" applyBorder="1" applyAlignment="1">
      <alignment horizontal="center" vertical="center"/>
    </xf>
    <xf numFmtId="0" fontId="16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wrapText="1"/>
    </xf>
    <xf numFmtId="0" fontId="0" fillId="0" borderId="1" xfId="0" applyBorder="1"/>
    <xf numFmtId="0" fontId="19" fillId="0" borderId="0" xfId="0" applyFont="1" applyAlignment="1">
      <alignment horizontal="center" vertical="center"/>
    </xf>
    <xf numFmtId="0" fontId="14" fillId="0" borderId="1" xfId="6" applyNumberFormat="1" applyFont="1" applyFill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0" borderId="1" xfId="7" applyNumberFormat="1" applyFont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left" vertical="center" wrapText="1"/>
    </xf>
    <xf numFmtId="0" fontId="17" fillId="0" borderId="1" xfId="0" applyFont="1" applyBorder="1" applyAlignment="1"/>
    <xf numFmtId="0" fontId="17" fillId="0" borderId="1" xfId="7" applyFont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/>
    <xf numFmtId="0" fontId="21" fillId="0" borderId="1" xfId="0" applyFont="1" applyBorder="1" applyAlignment="1">
      <alignment horizontal="center"/>
    </xf>
    <xf numFmtId="0" fontId="23" fillId="0" borderId="1" xfId="7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6" xfId="7" applyFont="1" applyFill="1" applyBorder="1" applyAlignment="1">
      <alignment vertical="center" wrapText="1"/>
    </xf>
    <xf numFmtId="0" fontId="14" fillId="0" borderId="5" xfId="7" applyFont="1" applyFill="1" applyBorder="1" applyAlignment="1">
      <alignment vertical="center" wrapText="1"/>
    </xf>
    <xf numFmtId="0" fontId="14" fillId="0" borderId="6" xfId="7" applyFont="1" applyFill="1" applyBorder="1" applyAlignment="1">
      <alignment vertical="center" wrapText="1"/>
    </xf>
    <xf numFmtId="0" fontId="16" fillId="0" borderId="1" xfId="7" applyFont="1" applyFill="1" applyBorder="1" applyAlignment="1">
      <alignment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vertical="center" wrapText="1"/>
    </xf>
    <xf numFmtId="0" fontId="17" fillId="0" borderId="6" xfId="2" applyFont="1" applyBorder="1" applyAlignment="1">
      <alignment horizontal="left" vertical="center" wrapText="1"/>
    </xf>
    <xf numFmtId="0" fontId="24" fillId="3" borderId="16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2" fillId="0" borderId="1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0" xfId="0" applyFont="1" applyBorder="1"/>
    <xf numFmtId="3" fontId="11" fillId="0" borderId="1" xfId="2" applyNumberFormat="1" applyFont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3" fontId="14" fillId="0" borderId="6" xfId="4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3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9" fillId="0" borderId="1" xfId="0" applyFont="1" applyBorder="1"/>
    <xf numFmtId="0" fontId="30" fillId="0" borderId="1" xfId="0" applyFont="1" applyBorder="1" applyAlignment="1">
      <alignment wrapText="1"/>
    </xf>
    <xf numFmtId="43" fontId="18" fillId="4" borderId="6" xfId="4" applyFont="1" applyFill="1" applyBorder="1" applyAlignment="1">
      <alignment vertical="center"/>
    </xf>
    <xf numFmtId="0" fontId="31" fillId="0" borderId="1" xfId="0" applyFont="1" applyBorder="1"/>
    <xf numFmtId="0" fontId="32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left" wrapText="1"/>
    </xf>
    <xf numFmtId="0" fontId="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43" fontId="14" fillId="3" borderId="1" xfId="4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6" fillId="0" borderId="10" xfId="2" applyNumberFormat="1" applyFont="1" applyFill="1" applyBorder="1" applyAlignment="1">
      <alignment horizontal="left" vertical="top"/>
    </xf>
    <xf numFmtId="0" fontId="35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/>
    <xf numFmtId="0" fontId="25" fillId="3" borderId="1" xfId="0" applyFont="1" applyFill="1" applyBorder="1" applyAlignment="1">
      <alignment wrapText="1"/>
    </xf>
    <xf numFmtId="0" fontId="35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/>
    <xf numFmtId="0" fontId="35" fillId="3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2" xfId="0" applyFont="1" applyBorder="1" applyAlignment="1">
      <alignment horizontal="left" wrapText="1"/>
    </xf>
    <xf numFmtId="0" fontId="35" fillId="0" borderId="1" xfId="0" applyFont="1" applyBorder="1" applyAlignment="1">
      <alignment horizontal="left" vertical="center"/>
    </xf>
    <xf numFmtId="0" fontId="0" fillId="0" borderId="0" xfId="0" applyBorder="1"/>
    <xf numFmtId="0" fontId="19" fillId="0" borderId="2" xfId="0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/>
    </xf>
    <xf numFmtId="3" fontId="37" fillId="3" borderId="5" xfId="2" applyNumberFormat="1" applyFont="1" applyFill="1" applyBorder="1" applyAlignment="1">
      <alignment vertical="center" wrapText="1"/>
    </xf>
    <xf numFmtId="0" fontId="18" fillId="3" borderId="0" xfId="0" applyFont="1" applyFill="1"/>
    <xf numFmtId="0" fontId="37" fillId="3" borderId="1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wrapText="1"/>
    </xf>
    <xf numFmtId="3" fontId="37" fillId="3" borderId="1" xfId="2" applyNumberFormat="1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0" fontId="18" fillId="3" borderId="0" xfId="0" applyFont="1" applyFill="1" applyAlignment="1">
      <alignment wrapText="1"/>
    </xf>
    <xf numFmtId="0" fontId="37" fillId="3" borderId="5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wrapText="1"/>
    </xf>
    <xf numFmtId="0" fontId="36" fillId="3" borderId="6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3" fontId="19" fillId="0" borderId="1" xfId="4" applyFont="1" applyBorder="1" applyAlignment="1">
      <alignment horizontal="center" vertical="center"/>
    </xf>
    <xf numFmtId="43" fontId="19" fillId="3" borderId="1" xfId="4" applyFont="1" applyFill="1" applyBorder="1" applyAlignment="1">
      <alignment horizontal="center" vertical="center"/>
    </xf>
    <xf numFmtId="43" fontId="39" fillId="0" borderId="1" xfId="4" applyFont="1" applyBorder="1" applyAlignment="1">
      <alignment horizontal="center" vertical="center"/>
    </xf>
    <xf numFmtId="43" fontId="19" fillId="3" borderId="1" xfId="4" applyFont="1" applyFill="1" applyBorder="1" applyAlignment="1">
      <alignment horizontal="center" vertical="center" wrapText="1"/>
    </xf>
    <xf numFmtId="43" fontId="19" fillId="0" borderId="1" xfId="4" applyFont="1" applyBorder="1" applyAlignment="1">
      <alignment horizontal="center"/>
    </xf>
    <xf numFmtId="43" fontId="19" fillId="0" borderId="2" xfId="4" applyFont="1" applyBorder="1" applyAlignment="1">
      <alignment horizontal="center" vertical="center"/>
    </xf>
    <xf numFmtId="0" fontId="15" fillId="0" borderId="6" xfId="2" applyNumberFormat="1" applyFont="1" applyFill="1" applyBorder="1" applyAlignment="1">
      <alignment horizontal="left" vertical="top"/>
    </xf>
    <xf numFmtId="0" fontId="15" fillId="0" borderId="6" xfId="2" applyFont="1" applyBorder="1" applyAlignment="1">
      <alignment horizontal="left" vertical="center" wrapText="1"/>
    </xf>
    <xf numFmtId="0" fontId="34" fillId="3" borderId="10" xfId="0" applyFont="1" applyFill="1" applyBorder="1" applyAlignment="1">
      <alignment vertical="center" wrapText="1"/>
    </xf>
    <xf numFmtId="0" fontId="34" fillId="3" borderId="5" xfId="0" applyFont="1" applyFill="1" applyBorder="1" applyAlignment="1">
      <alignment vertical="center" wrapText="1"/>
    </xf>
    <xf numFmtId="43" fontId="28" fillId="3" borderId="1" xfId="4" applyFont="1" applyFill="1" applyBorder="1" applyAlignment="1">
      <alignment horizontal="center"/>
    </xf>
    <xf numFmtId="0" fontId="12" fillId="3" borderId="1" xfId="0" applyFont="1" applyFill="1" applyBorder="1"/>
    <xf numFmtId="0" fontId="34" fillId="3" borderId="10" xfId="0" applyFont="1" applyFill="1" applyBorder="1" applyAlignment="1">
      <alignment wrapText="1"/>
    </xf>
    <xf numFmtId="0" fontId="34" fillId="3" borderId="5" xfId="0" applyFont="1" applyFill="1" applyBorder="1" applyAlignment="1">
      <alignment wrapText="1"/>
    </xf>
    <xf numFmtId="43" fontId="28" fillId="3" borderId="1" xfId="4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wrapText="1"/>
    </xf>
    <xf numFmtId="43" fontId="17" fillId="3" borderId="1" xfId="4" applyFont="1" applyFill="1" applyBorder="1" applyAlignment="1">
      <alignment horizontal="center" vertical="center" wrapText="1"/>
    </xf>
    <xf numFmtId="0" fontId="19" fillId="3" borderId="0" xfId="0" applyFont="1" applyFill="1"/>
    <xf numFmtId="43" fontId="28" fillId="3" borderId="1" xfId="4" applyFont="1" applyFill="1" applyBorder="1" applyAlignment="1">
      <alignment horizontal="center" vertical="center" wrapText="1"/>
    </xf>
    <xf numFmtId="0" fontId="34" fillId="3" borderId="10" xfId="0" applyFont="1" applyFill="1" applyBorder="1" applyAlignment="1"/>
    <xf numFmtId="0" fontId="28" fillId="3" borderId="5" xfId="0" applyFont="1" applyFill="1" applyBorder="1" applyAlignment="1"/>
    <xf numFmtId="0" fontId="28" fillId="3" borderId="1" xfId="0" applyFont="1" applyFill="1" applyBorder="1" applyAlignment="1"/>
    <xf numFmtId="3" fontId="14" fillId="3" borderId="10" xfId="2" applyNumberFormat="1" applyFont="1" applyFill="1" applyBorder="1" applyAlignment="1">
      <alignment vertical="center" wrapText="1"/>
    </xf>
    <xf numFmtId="3" fontId="14" fillId="3" borderId="5" xfId="2" applyNumberFormat="1" applyFont="1" applyFill="1" applyBorder="1" applyAlignment="1">
      <alignment vertical="center" wrapText="1"/>
    </xf>
    <xf numFmtId="0" fontId="25" fillId="3" borderId="13" xfId="0" applyFont="1" applyFill="1" applyBorder="1" applyAlignment="1"/>
    <xf numFmtId="43" fontId="17" fillId="3" borderId="1" xfId="4" applyFont="1" applyFill="1" applyBorder="1" applyAlignment="1">
      <alignment horizontal="center" vertical="center"/>
    </xf>
    <xf numFmtId="0" fontId="25" fillId="3" borderId="10" xfId="0" applyFont="1" applyFill="1" applyBorder="1" applyAlignment="1"/>
    <xf numFmtId="0" fontId="17" fillId="3" borderId="5" xfId="0" applyFont="1" applyFill="1" applyBorder="1" applyAlignment="1"/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/>
    <xf numFmtId="43" fontId="4" fillId="0" borderId="1" xfId="4" applyFont="1" applyBorder="1" applyAlignment="1">
      <alignment horizontal="right" vertical="center" wrapText="1"/>
    </xf>
    <xf numFmtId="0" fontId="3" fillId="0" borderId="14" xfId="2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10" xfId="2" applyNumberFormat="1" applyFont="1" applyFill="1" applyBorder="1" applyAlignment="1">
      <alignment horizontal="left" vertical="top"/>
    </xf>
    <xf numFmtId="0" fontId="15" fillId="0" borderId="6" xfId="2" applyNumberFormat="1" applyFont="1" applyFill="1" applyBorder="1" applyAlignment="1">
      <alignment horizontal="left" vertical="top"/>
    </xf>
    <xf numFmtId="0" fontId="4" fillId="0" borderId="1" xfId="2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3" fillId="2" borderId="1" xfId="1" applyFont="1" applyBorder="1" applyAlignment="1">
      <alignment vertical="center" wrapText="1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vertical="center" wrapText="1"/>
    </xf>
    <xf numFmtId="0" fontId="3" fillId="2" borderId="9" xfId="1" applyFont="1" applyBorder="1" applyAlignment="1">
      <alignment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3" fillId="2" borderId="10" xfId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top" indent="1"/>
    </xf>
    <xf numFmtId="0" fontId="3" fillId="2" borderId="1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15" fillId="0" borderId="10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5" fillId="0" borderId="10" xfId="2" applyFont="1" applyBorder="1" applyAlignment="1">
      <alignment horizontal="left" vertical="top" wrapText="1"/>
    </xf>
    <xf numFmtId="0" fontId="15" fillId="0" borderId="6" xfId="2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3" fontId="14" fillId="0" borderId="10" xfId="2" applyNumberFormat="1" applyFont="1" applyBorder="1" applyAlignment="1">
      <alignment horizontal="center" vertical="center" wrapText="1"/>
    </xf>
    <xf numFmtId="3" fontId="14" fillId="0" borderId="5" xfId="2" applyNumberFormat="1" applyFont="1" applyBorder="1" applyAlignment="1">
      <alignment horizontal="center" vertical="center" wrapText="1"/>
    </xf>
    <xf numFmtId="3" fontId="14" fillId="0" borderId="6" xfId="2" applyNumberFormat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6" fillId="0" borderId="10" xfId="2" applyNumberFormat="1" applyFont="1" applyFill="1" applyBorder="1" applyAlignment="1">
      <alignment horizontal="left" vertical="top"/>
    </xf>
    <xf numFmtId="0" fontId="16" fillId="0" borderId="6" xfId="2" applyNumberFormat="1" applyFont="1" applyFill="1" applyBorder="1" applyAlignment="1">
      <alignment horizontal="left" vertical="top"/>
    </xf>
    <xf numFmtId="0" fontId="7" fillId="0" borderId="14" xfId="0" applyFont="1" applyBorder="1" applyAlignment="1">
      <alignment horizontal="left" vertical="center" wrapText="1"/>
    </xf>
  </cellXfs>
  <cellStyles count="8">
    <cellStyle name="Buena" xfId="1" builtinId="26"/>
    <cellStyle name="Énfasis2" xfId="5" builtinId="33"/>
    <cellStyle name="Millares" xfId="4" builtinId="3"/>
    <cellStyle name="Normal" xfId="0" builtinId="0"/>
    <cellStyle name="Normal 2" xfId="2"/>
    <cellStyle name="Normal 3" xfId="3"/>
    <cellStyle name="Normal 5" xfId="7"/>
    <cellStyle name="Porcentaje" xfId="6" builtinId="5"/>
  </cellStyles>
  <dxfs count="0"/>
  <tableStyles count="0" defaultTableStyle="TableStyleMedium9" defaultPivotStyle="PivotStyleLight16"/>
  <colors>
    <mruColors>
      <color rgb="FF0000FF"/>
      <color rgb="FFFCC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63068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6800" y="140017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6800" y="140017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6800" y="163068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6800" y="198691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6800" y="198691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6800" y="221742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86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6800" y="107727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6800" y="17459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6800" y="24145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6800" y="309086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86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6800" y="107727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6800" y="17459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6800" y="24145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6800" y="309086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86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6800" y="107727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6800" y="17459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6800" y="24145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6800" y="309086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7781" cy="188971"/>
    <xdr:sp macro="" textlink="">
      <xdr:nvSpPr>
        <xdr:cNvPr id="15" name="14 CuadroTexto"/>
        <xdr:cNvSpPr txBox="1"/>
      </xdr:nvSpPr>
      <xdr:spPr>
        <a:xfrm>
          <a:off x="4876800" y="684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7781" cy="188971"/>
    <xdr:sp macro="" textlink="">
      <xdr:nvSpPr>
        <xdr:cNvPr id="16" name="15 CuadroTexto"/>
        <xdr:cNvSpPr txBox="1"/>
      </xdr:nvSpPr>
      <xdr:spPr>
        <a:xfrm>
          <a:off x="4876800" y="1041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7781" cy="188971"/>
    <xdr:sp macro="" textlink="">
      <xdr:nvSpPr>
        <xdr:cNvPr id="17" name="16 CuadroTexto"/>
        <xdr:cNvSpPr txBox="1"/>
      </xdr:nvSpPr>
      <xdr:spPr>
        <a:xfrm>
          <a:off x="4876800" y="1041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7781" cy="188971"/>
    <xdr:sp macro="" textlink="">
      <xdr:nvSpPr>
        <xdr:cNvPr id="18" name="17 CuadroTexto"/>
        <xdr:cNvSpPr txBox="1"/>
      </xdr:nvSpPr>
      <xdr:spPr>
        <a:xfrm>
          <a:off x="4876800" y="1041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862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963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6800" y="107727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6800" y="15649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6800" y="174593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6800" y="223361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6800" y="24145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6800" y="290988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6800" y="309086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28" name="1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29" name="2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0" name="3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1" name="4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2" name="5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3" name="6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4" name="7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5" name="8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6" name="9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7" name="10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8" name="11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39" name="12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7781" cy="188971"/>
    <xdr:sp macro="" textlink="">
      <xdr:nvSpPr>
        <xdr:cNvPr id="40" name="13 CuadroTexto"/>
        <xdr:cNvSpPr txBox="1"/>
      </xdr:nvSpPr>
      <xdr:spPr>
        <a:xfrm>
          <a:off x="4876800" y="303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7781" cy="188971"/>
    <xdr:sp macro="" textlink="">
      <xdr:nvSpPr>
        <xdr:cNvPr id="10" name="1 CuadroTexto"/>
        <xdr:cNvSpPr txBox="1"/>
      </xdr:nvSpPr>
      <xdr:spPr>
        <a:xfrm>
          <a:off x="4876800" y="3524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7781" cy="188971"/>
    <xdr:sp macro="" textlink="">
      <xdr:nvSpPr>
        <xdr:cNvPr id="11" name="2 CuadroTexto"/>
        <xdr:cNvSpPr txBox="1"/>
      </xdr:nvSpPr>
      <xdr:spPr>
        <a:xfrm>
          <a:off x="4876800" y="17526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7781" cy="188971"/>
    <xdr:sp macro="" textlink="">
      <xdr:nvSpPr>
        <xdr:cNvPr id="12" name="3 CuadroTexto"/>
        <xdr:cNvSpPr txBox="1"/>
      </xdr:nvSpPr>
      <xdr:spPr>
        <a:xfrm>
          <a:off x="4876800" y="17526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7781" cy="188971"/>
    <xdr:sp macro="" textlink="">
      <xdr:nvSpPr>
        <xdr:cNvPr id="13" name="4 CuadroTexto"/>
        <xdr:cNvSpPr txBox="1"/>
      </xdr:nvSpPr>
      <xdr:spPr>
        <a:xfrm>
          <a:off x="4876800" y="38957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26" zoomScale="115" zoomScaleNormal="115" zoomScaleSheetLayoutView="115" workbookViewId="0">
      <selection activeCell="B51" sqref="B51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294" t="s">
        <v>228</v>
      </c>
      <c r="B1" s="294"/>
      <c r="C1" s="294"/>
      <c r="D1" s="294"/>
      <c r="E1" s="294"/>
      <c r="F1" s="294"/>
      <c r="G1" s="294"/>
      <c r="H1" s="294"/>
      <c r="I1" s="294"/>
    </row>
    <row r="2" spans="1:9" s="3" customFormat="1" ht="12.75" x14ac:dyDescent="0.2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314" t="s">
        <v>14</v>
      </c>
      <c r="B3" s="304"/>
      <c r="C3" s="298" t="s">
        <v>0</v>
      </c>
      <c r="D3" s="298"/>
      <c r="E3" s="298"/>
      <c r="F3" s="298"/>
      <c r="G3" s="298"/>
      <c r="H3" s="298"/>
      <c r="I3" s="298"/>
    </row>
    <row r="4" spans="1:9" s="3" customFormat="1" ht="12.75" customHeight="1" x14ac:dyDescent="0.2">
      <c r="A4" s="308" t="s">
        <v>16</v>
      </c>
      <c r="B4" s="309"/>
      <c r="C4" s="315" t="s">
        <v>17</v>
      </c>
      <c r="D4" s="315"/>
      <c r="E4" s="315"/>
      <c r="F4" s="315"/>
      <c r="G4" s="315"/>
      <c r="H4" s="315"/>
      <c r="I4" s="315"/>
    </row>
    <row r="5" spans="1:9" s="3" customFormat="1" ht="12.75" customHeight="1" x14ac:dyDescent="0.2">
      <c r="A5" s="310"/>
      <c r="B5" s="311"/>
      <c r="C5" s="315" t="s">
        <v>18</v>
      </c>
      <c r="D5" s="315"/>
      <c r="E5" s="315"/>
      <c r="F5" s="315"/>
      <c r="G5" s="315"/>
      <c r="H5" s="315"/>
      <c r="I5" s="315"/>
    </row>
    <row r="6" spans="1:9" s="3" customFormat="1" ht="12.75" customHeight="1" x14ac:dyDescent="0.2">
      <c r="A6" s="310"/>
      <c r="B6" s="311"/>
      <c r="C6" s="315" t="s">
        <v>19</v>
      </c>
      <c r="D6" s="315"/>
      <c r="E6" s="315"/>
      <c r="F6" s="315"/>
      <c r="G6" s="315"/>
      <c r="H6" s="315"/>
      <c r="I6" s="315"/>
    </row>
    <row r="7" spans="1:9" s="3" customFormat="1" ht="12.75" customHeight="1" x14ac:dyDescent="0.2">
      <c r="A7" s="312"/>
      <c r="B7" s="313"/>
      <c r="C7" s="315" t="s">
        <v>20</v>
      </c>
      <c r="D7" s="315"/>
      <c r="E7" s="315"/>
      <c r="F7" s="315"/>
      <c r="G7" s="315"/>
      <c r="H7" s="315"/>
      <c r="I7" s="315"/>
    </row>
    <row r="8" spans="1:9" s="4" customFormat="1" ht="16.5" customHeight="1" x14ac:dyDescent="0.25">
      <c r="A8" s="314" t="s">
        <v>15</v>
      </c>
      <c r="B8" s="304"/>
      <c r="C8" s="298" t="s">
        <v>1</v>
      </c>
      <c r="D8" s="298"/>
      <c r="E8" s="298"/>
      <c r="F8" s="298"/>
      <c r="G8" s="298"/>
      <c r="H8" s="298"/>
      <c r="I8" s="298"/>
    </row>
    <row r="9" spans="1:9" s="3" customFormat="1" ht="12.75" customHeight="1" x14ac:dyDescent="0.2">
      <c r="A9" s="308" t="s">
        <v>21</v>
      </c>
      <c r="B9" s="309"/>
      <c r="C9" s="315" t="s">
        <v>22</v>
      </c>
      <c r="D9" s="315"/>
      <c r="E9" s="315"/>
      <c r="F9" s="315"/>
      <c r="G9" s="315"/>
      <c r="H9" s="315"/>
      <c r="I9" s="315"/>
    </row>
    <row r="10" spans="1:9" s="3" customFormat="1" ht="12.75" customHeight="1" x14ac:dyDescent="0.2">
      <c r="A10" s="312"/>
      <c r="B10" s="313"/>
      <c r="C10" s="315" t="s">
        <v>23</v>
      </c>
      <c r="D10" s="315"/>
      <c r="E10" s="315"/>
      <c r="F10" s="315"/>
      <c r="G10" s="315"/>
      <c r="H10" s="315"/>
      <c r="I10" s="315"/>
    </row>
    <row r="11" spans="1:9" s="4" customFormat="1" ht="27" customHeight="1" x14ac:dyDescent="0.25">
      <c r="A11" s="314" t="s">
        <v>9</v>
      </c>
      <c r="B11" s="305"/>
      <c r="C11" s="316" t="s">
        <v>33</v>
      </c>
      <c r="D11" s="316"/>
      <c r="E11" s="316"/>
      <c r="F11" s="316"/>
      <c r="G11" s="298" t="s">
        <v>34</v>
      </c>
      <c r="H11" s="298"/>
      <c r="I11" s="298"/>
    </row>
    <row r="12" spans="1:9" s="3" customFormat="1" ht="26.25" customHeight="1" x14ac:dyDescent="0.2">
      <c r="A12" s="308" t="s">
        <v>28</v>
      </c>
      <c r="B12" s="317"/>
      <c r="C12" s="297" t="s">
        <v>86</v>
      </c>
      <c r="D12" s="297"/>
      <c r="E12" s="297"/>
      <c r="F12" s="297"/>
      <c r="G12" s="297" t="s">
        <v>91</v>
      </c>
      <c r="H12" s="297"/>
      <c r="I12" s="297"/>
    </row>
    <row r="13" spans="1:9" s="3" customFormat="1" ht="24" customHeight="1" x14ac:dyDescent="0.2">
      <c r="A13" s="318"/>
      <c r="B13" s="319"/>
      <c r="C13" s="297" t="s">
        <v>87</v>
      </c>
      <c r="D13" s="297"/>
      <c r="E13" s="297"/>
      <c r="F13" s="297"/>
      <c r="G13" s="297" t="s">
        <v>92</v>
      </c>
      <c r="H13" s="297"/>
      <c r="I13" s="297"/>
    </row>
    <row r="14" spans="1:9" s="3" customFormat="1" ht="25.5" customHeight="1" x14ac:dyDescent="0.2">
      <c r="A14" s="318"/>
      <c r="B14" s="319"/>
      <c r="C14" s="297" t="s">
        <v>88</v>
      </c>
      <c r="D14" s="297"/>
      <c r="E14" s="297"/>
      <c r="F14" s="297"/>
      <c r="G14" s="297" t="s">
        <v>93</v>
      </c>
      <c r="H14" s="297"/>
      <c r="I14" s="297"/>
    </row>
    <row r="15" spans="1:9" s="3" customFormat="1" ht="25.5" customHeight="1" x14ac:dyDescent="0.2">
      <c r="A15" s="318"/>
      <c r="B15" s="319"/>
      <c r="C15" s="297" t="s">
        <v>89</v>
      </c>
      <c r="D15" s="297"/>
      <c r="E15" s="297"/>
      <c r="F15" s="297"/>
      <c r="G15" s="297" t="s">
        <v>94</v>
      </c>
      <c r="H15" s="297"/>
      <c r="I15" s="297"/>
    </row>
    <row r="16" spans="1:9" s="3" customFormat="1" ht="12.75" x14ac:dyDescent="0.2">
      <c r="A16" s="318"/>
      <c r="B16" s="319"/>
      <c r="C16" s="297" t="s">
        <v>90</v>
      </c>
      <c r="D16" s="297"/>
      <c r="E16" s="297"/>
      <c r="F16" s="297"/>
      <c r="G16" s="297" t="s">
        <v>95</v>
      </c>
      <c r="H16" s="297"/>
      <c r="I16" s="297"/>
    </row>
    <row r="17" spans="1:9" s="4" customFormat="1" ht="14.1" customHeight="1" x14ac:dyDescent="0.25">
      <c r="A17" s="299" t="s">
        <v>2</v>
      </c>
      <c r="B17" s="301" t="s">
        <v>3</v>
      </c>
      <c r="C17" s="298" t="s">
        <v>4</v>
      </c>
      <c r="D17" s="298" t="s">
        <v>5</v>
      </c>
      <c r="E17" s="304" t="s">
        <v>6</v>
      </c>
      <c r="F17" s="304"/>
      <c r="G17" s="304"/>
      <c r="H17" s="305"/>
      <c r="I17" s="299" t="s">
        <v>7</v>
      </c>
    </row>
    <row r="18" spans="1:9" s="4" customFormat="1" ht="14.1" customHeight="1" x14ac:dyDescent="0.25">
      <c r="A18" s="300"/>
      <c r="B18" s="302"/>
      <c r="C18" s="298"/>
      <c r="D18" s="303"/>
      <c r="E18" s="298" t="s">
        <v>8</v>
      </c>
      <c r="F18" s="298" t="s">
        <v>37</v>
      </c>
      <c r="G18" s="298" t="s">
        <v>38</v>
      </c>
      <c r="H18" s="298" t="s">
        <v>39</v>
      </c>
      <c r="I18" s="306"/>
    </row>
    <row r="19" spans="1:9" s="4" customFormat="1" ht="14.1" customHeight="1" x14ac:dyDescent="0.25">
      <c r="A19" s="300"/>
      <c r="B19" s="302"/>
      <c r="C19" s="298"/>
      <c r="D19" s="303"/>
      <c r="E19" s="298"/>
      <c r="F19" s="298"/>
      <c r="G19" s="298"/>
      <c r="H19" s="298"/>
      <c r="I19" s="307"/>
    </row>
    <row r="20" spans="1:9" s="3" customFormat="1" ht="12.75" x14ac:dyDescent="0.2">
      <c r="A20" s="295" t="s">
        <v>40</v>
      </c>
      <c r="B20" s="296"/>
      <c r="C20" s="5"/>
      <c r="D20" s="24"/>
      <c r="E20" s="25"/>
      <c r="F20" s="25"/>
      <c r="G20" s="25"/>
      <c r="H20" s="25"/>
      <c r="I20" s="26"/>
    </row>
    <row r="21" spans="1:9" s="3" customFormat="1" x14ac:dyDescent="0.2">
      <c r="A21" s="36"/>
      <c r="B21" s="63" t="s">
        <v>41</v>
      </c>
      <c r="C21" s="129"/>
      <c r="D21" s="130"/>
      <c r="E21" s="130"/>
      <c r="F21" s="130"/>
      <c r="G21" s="130"/>
      <c r="H21" s="131"/>
      <c r="I21" s="69">
        <f>SUM(I22:I30)</f>
        <v>241101</v>
      </c>
    </row>
    <row r="22" spans="1:9" s="3" customFormat="1" ht="22.5" x14ac:dyDescent="0.2">
      <c r="A22" s="64">
        <v>1</v>
      </c>
      <c r="B22" s="66" t="s">
        <v>230</v>
      </c>
      <c r="C22" s="42" t="s">
        <v>122</v>
      </c>
      <c r="D22" s="27">
        <f>SUM(E22:H22)</f>
        <v>48</v>
      </c>
      <c r="E22" s="28">
        <v>12</v>
      </c>
      <c r="F22" s="28">
        <v>12</v>
      </c>
      <c r="G22" s="28">
        <v>12</v>
      </c>
      <c r="H22" s="28">
        <v>12</v>
      </c>
      <c r="I22" s="40">
        <v>51000</v>
      </c>
    </row>
    <row r="23" spans="1:9" s="3" customFormat="1" ht="24" customHeight="1" x14ac:dyDescent="0.2">
      <c r="A23" s="64">
        <v>2</v>
      </c>
      <c r="B23" s="68" t="s">
        <v>123</v>
      </c>
      <c r="C23" s="42" t="s">
        <v>124</v>
      </c>
      <c r="D23" s="27">
        <f t="shared" ref="D23:D30" si="0">SUM(E23:H23)</f>
        <v>6</v>
      </c>
      <c r="E23" s="29">
        <v>1</v>
      </c>
      <c r="F23" s="29">
        <v>2</v>
      </c>
      <c r="G23" s="29">
        <v>1</v>
      </c>
      <c r="H23" s="29">
        <v>2</v>
      </c>
      <c r="I23" s="40">
        <v>4000</v>
      </c>
    </row>
    <row r="24" spans="1:9" s="3" customFormat="1" ht="22.5" x14ac:dyDescent="0.2">
      <c r="A24" s="64">
        <v>3</v>
      </c>
      <c r="B24" s="67" t="s">
        <v>125</v>
      </c>
      <c r="C24" s="42" t="s">
        <v>126</v>
      </c>
      <c r="D24" s="27">
        <f t="shared" si="0"/>
        <v>51</v>
      </c>
      <c r="E24" s="30">
        <v>12</v>
      </c>
      <c r="F24" s="30">
        <v>12</v>
      </c>
      <c r="G24" s="30">
        <v>15</v>
      </c>
      <c r="H24" s="30">
        <v>12</v>
      </c>
      <c r="I24" s="40">
        <v>2651</v>
      </c>
    </row>
    <row r="25" spans="1:9" s="3" customFormat="1" ht="22.5" x14ac:dyDescent="0.2">
      <c r="A25" s="64">
        <v>4</v>
      </c>
      <c r="B25" s="67" t="s">
        <v>127</v>
      </c>
      <c r="C25" s="42" t="s">
        <v>126</v>
      </c>
      <c r="D25" s="27">
        <f t="shared" si="0"/>
        <v>5</v>
      </c>
      <c r="E25" s="30">
        <v>0</v>
      </c>
      <c r="F25" s="30">
        <v>2</v>
      </c>
      <c r="G25" s="30">
        <v>2</v>
      </c>
      <c r="H25" s="30">
        <v>1</v>
      </c>
      <c r="I25" s="40">
        <v>2250</v>
      </c>
    </row>
    <row r="26" spans="1:9" s="3" customFormat="1" ht="33.75" x14ac:dyDescent="0.2">
      <c r="A26" s="64">
        <v>5</v>
      </c>
      <c r="B26" s="67" t="s">
        <v>128</v>
      </c>
      <c r="C26" s="42" t="s">
        <v>122</v>
      </c>
      <c r="D26" s="27">
        <f t="shared" si="0"/>
        <v>27</v>
      </c>
      <c r="E26" s="30">
        <v>6</v>
      </c>
      <c r="F26" s="30">
        <v>7</v>
      </c>
      <c r="G26" s="30">
        <v>7</v>
      </c>
      <c r="H26" s="30">
        <v>7</v>
      </c>
      <c r="I26" s="40">
        <v>22000</v>
      </c>
    </row>
    <row r="27" spans="1:9" s="3" customFormat="1" ht="24" customHeight="1" x14ac:dyDescent="0.2">
      <c r="A27" s="64">
        <v>6</v>
      </c>
      <c r="B27" s="67" t="s">
        <v>129</v>
      </c>
      <c r="C27" s="42" t="s">
        <v>122</v>
      </c>
      <c r="D27" s="27">
        <f t="shared" si="0"/>
        <v>30</v>
      </c>
      <c r="E27" s="30">
        <v>7</v>
      </c>
      <c r="F27" s="30">
        <v>8</v>
      </c>
      <c r="G27" s="30">
        <v>8</v>
      </c>
      <c r="H27" s="30">
        <v>7</v>
      </c>
      <c r="I27" s="40">
        <v>25000</v>
      </c>
    </row>
    <row r="28" spans="1:9" s="3" customFormat="1" ht="22.5" x14ac:dyDescent="0.2">
      <c r="A28" s="64">
        <v>7</v>
      </c>
      <c r="B28" s="67" t="s">
        <v>130</v>
      </c>
      <c r="C28" s="42" t="s">
        <v>131</v>
      </c>
      <c r="D28" s="27">
        <f t="shared" si="0"/>
        <v>3</v>
      </c>
      <c r="E28" s="32">
        <v>1</v>
      </c>
      <c r="F28" s="32">
        <v>1</v>
      </c>
      <c r="G28" s="32">
        <v>0</v>
      </c>
      <c r="H28" s="32">
        <v>1</v>
      </c>
      <c r="I28" s="40">
        <v>120000</v>
      </c>
    </row>
    <row r="29" spans="1:9" s="3" customFormat="1" ht="22.5" x14ac:dyDescent="0.2">
      <c r="A29" s="64">
        <v>8</v>
      </c>
      <c r="B29" s="67" t="s">
        <v>132</v>
      </c>
      <c r="C29" s="42" t="s">
        <v>133</v>
      </c>
      <c r="D29" s="27">
        <f t="shared" si="0"/>
        <v>390</v>
      </c>
      <c r="E29" s="30">
        <v>80</v>
      </c>
      <c r="F29" s="30">
        <v>40</v>
      </c>
      <c r="G29" s="30">
        <v>150</v>
      </c>
      <c r="H29" s="30">
        <v>120</v>
      </c>
      <c r="I29" s="40">
        <v>4200</v>
      </c>
    </row>
    <row r="30" spans="1:9" s="3" customFormat="1" ht="22.5" x14ac:dyDescent="0.2">
      <c r="A30" s="64">
        <v>9</v>
      </c>
      <c r="B30" s="67" t="s">
        <v>134</v>
      </c>
      <c r="C30" s="42" t="s">
        <v>36</v>
      </c>
      <c r="D30" s="27">
        <f t="shared" si="0"/>
        <v>8</v>
      </c>
      <c r="E30" s="29">
        <v>2</v>
      </c>
      <c r="F30" s="29">
        <v>2</v>
      </c>
      <c r="G30" s="29">
        <v>2</v>
      </c>
      <c r="H30" s="29">
        <v>2</v>
      </c>
      <c r="I30" s="40">
        <v>10000</v>
      </c>
    </row>
    <row r="31" spans="1:9" s="3" customFormat="1" x14ac:dyDescent="0.2">
      <c r="A31" s="9"/>
      <c r="B31" s="65" t="s">
        <v>96</v>
      </c>
      <c r="C31" s="129"/>
      <c r="D31" s="130"/>
      <c r="E31" s="130"/>
      <c r="F31" s="130"/>
      <c r="G31" s="130"/>
      <c r="H31" s="130"/>
      <c r="I31" s="132">
        <f>SUM(I33:I49)</f>
        <v>49900</v>
      </c>
    </row>
    <row r="32" spans="1:9" s="3" customFormat="1" x14ac:dyDescent="0.2">
      <c r="A32" s="13"/>
      <c r="B32" s="85" t="s">
        <v>203</v>
      </c>
      <c r="C32" s="14"/>
      <c r="D32" s="27"/>
      <c r="E32" s="34"/>
      <c r="F32" s="34"/>
      <c r="G32" s="34"/>
      <c r="H32" s="34"/>
      <c r="I32" s="126"/>
    </row>
    <row r="33" spans="1:9" s="3" customFormat="1" ht="12.75" x14ac:dyDescent="0.2">
      <c r="A33" s="61">
        <v>10</v>
      </c>
      <c r="B33" s="70" t="s">
        <v>135</v>
      </c>
      <c r="C33" s="71" t="s">
        <v>97</v>
      </c>
      <c r="D33" s="27">
        <f>SUM(E33:H33)</f>
        <v>4</v>
      </c>
      <c r="E33" s="29">
        <v>1</v>
      </c>
      <c r="F33" s="29">
        <v>1</v>
      </c>
      <c r="G33" s="29">
        <v>1</v>
      </c>
      <c r="H33" s="29">
        <v>1</v>
      </c>
      <c r="I33" s="81">
        <v>20000</v>
      </c>
    </row>
    <row r="34" spans="1:9" s="3" customFormat="1" ht="12.75" x14ac:dyDescent="0.2">
      <c r="A34" s="61">
        <v>11</v>
      </c>
      <c r="B34" s="70" t="s">
        <v>204</v>
      </c>
      <c r="C34" s="71" t="s">
        <v>175</v>
      </c>
      <c r="D34" s="27">
        <f t="shared" ref="D34:D49" si="1">SUM(E34:H34)</f>
        <v>4</v>
      </c>
      <c r="E34" s="30">
        <v>1</v>
      </c>
      <c r="F34" s="30">
        <v>1</v>
      </c>
      <c r="G34" s="30">
        <v>1</v>
      </c>
      <c r="H34" s="30">
        <v>1</v>
      </c>
      <c r="I34" s="82">
        <f>2000</f>
        <v>2000</v>
      </c>
    </row>
    <row r="35" spans="1:9" s="3" customFormat="1" ht="12.75" x14ac:dyDescent="0.2">
      <c r="A35" s="61">
        <v>12</v>
      </c>
      <c r="B35" s="72" t="s">
        <v>205</v>
      </c>
      <c r="C35" s="73" t="s">
        <v>43</v>
      </c>
      <c r="D35" s="27">
        <f t="shared" si="1"/>
        <v>4</v>
      </c>
      <c r="E35" s="30">
        <v>1</v>
      </c>
      <c r="F35" s="30">
        <v>1</v>
      </c>
      <c r="G35" s="30">
        <v>1</v>
      </c>
      <c r="H35" s="30">
        <v>1</v>
      </c>
      <c r="I35" s="82">
        <v>6000</v>
      </c>
    </row>
    <row r="36" spans="1:9" s="3" customFormat="1" ht="12.75" x14ac:dyDescent="0.2">
      <c r="A36" s="61">
        <v>13</v>
      </c>
      <c r="B36" s="72" t="s">
        <v>206</v>
      </c>
      <c r="C36" s="73" t="s">
        <v>137</v>
      </c>
      <c r="D36" s="27">
        <f t="shared" si="1"/>
        <v>3</v>
      </c>
      <c r="E36" s="30">
        <v>0</v>
      </c>
      <c r="F36" s="30">
        <v>1</v>
      </c>
      <c r="G36" s="30">
        <v>1</v>
      </c>
      <c r="H36" s="30">
        <v>1</v>
      </c>
      <c r="I36" s="82">
        <f>700*G36</f>
        <v>700</v>
      </c>
    </row>
    <row r="37" spans="1:9" s="3" customFormat="1" ht="12.75" x14ac:dyDescent="0.2">
      <c r="A37" s="61">
        <v>14</v>
      </c>
      <c r="B37" s="72" t="s">
        <v>138</v>
      </c>
      <c r="C37" s="73" t="s">
        <v>122</v>
      </c>
      <c r="D37" s="27">
        <f t="shared" si="1"/>
        <v>4</v>
      </c>
      <c r="E37" s="30">
        <v>1</v>
      </c>
      <c r="F37" s="30">
        <v>1</v>
      </c>
      <c r="G37" s="30">
        <v>1</v>
      </c>
      <c r="H37" s="30">
        <v>1</v>
      </c>
      <c r="I37" s="82">
        <f>400*G37</f>
        <v>400</v>
      </c>
    </row>
    <row r="38" spans="1:9" s="3" customFormat="1" ht="12.75" x14ac:dyDescent="0.2">
      <c r="A38" s="61">
        <v>15</v>
      </c>
      <c r="B38" s="72" t="s">
        <v>375</v>
      </c>
      <c r="C38" s="73" t="s">
        <v>122</v>
      </c>
      <c r="D38" s="27">
        <f t="shared" si="1"/>
        <v>6</v>
      </c>
      <c r="E38" s="30">
        <v>1</v>
      </c>
      <c r="F38" s="30">
        <v>1</v>
      </c>
      <c r="G38" s="30">
        <v>3</v>
      </c>
      <c r="H38" s="30">
        <v>1</v>
      </c>
      <c r="I38" s="82">
        <v>5000</v>
      </c>
    </row>
    <row r="39" spans="1:9" s="3" customFormat="1" x14ac:dyDescent="0.2">
      <c r="A39" s="61"/>
      <c r="B39" s="86" t="s">
        <v>207</v>
      </c>
      <c r="D39" s="90"/>
      <c r="E39" s="90"/>
      <c r="F39" s="90"/>
      <c r="G39" s="90"/>
      <c r="H39" s="90"/>
      <c r="I39" s="127"/>
    </row>
    <row r="40" spans="1:9" s="3" customFormat="1" ht="12.75" x14ac:dyDescent="0.2">
      <c r="A40" s="61">
        <v>16</v>
      </c>
      <c r="B40" s="74" t="s">
        <v>139</v>
      </c>
      <c r="C40" s="75" t="s">
        <v>97</v>
      </c>
      <c r="D40" s="27">
        <f t="shared" si="1"/>
        <v>1</v>
      </c>
      <c r="E40" s="35">
        <v>0.25</v>
      </c>
      <c r="F40" s="35">
        <v>0.25</v>
      </c>
      <c r="G40" s="35">
        <v>0.5</v>
      </c>
      <c r="H40" s="35">
        <v>0</v>
      </c>
      <c r="I40" s="82">
        <v>600</v>
      </c>
    </row>
    <row r="41" spans="1:9" s="3" customFormat="1" ht="22.5" x14ac:dyDescent="0.2">
      <c r="A41" s="61">
        <v>17</v>
      </c>
      <c r="B41" s="76" t="s">
        <v>208</v>
      </c>
      <c r="C41" s="73" t="s">
        <v>98</v>
      </c>
      <c r="D41" s="27">
        <f t="shared" si="1"/>
        <v>3</v>
      </c>
      <c r="E41" s="30">
        <v>1</v>
      </c>
      <c r="F41" s="30">
        <v>1</v>
      </c>
      <c r="G41" s="30">
        <v>1</v>
      </c>
      <c r="H41" s="30">
        <v>0</v>
      </c>
      <c r="I41" s="82">
        <v>3000</v>
      </c>
    </row>
    <row r="42" spans="1:9" s="3" customFormat="1" ht="12.75" x14ac:dyDescent="0.2">
      <c r="A42" s="61">
        <v>18</v>
      </c>
      <c r="B42" s="72" t="s">
        <v>140</v>
      </c>
      <c r="C42" s="73" t="s">
        <v>136</v>
      </c>
      <c r="D42" s="27">
        <f t="shared" si="1"/>
        <v>1</v>
      </c>
      <c r="E42" s="30">
        <v>0</v>
      </c>
      <c r="F42" s="30">
        <v>0.5</v>
      </c>
      <c r="G42" s="30">
        <v>0.5</v>
      </c>
      <c r="H42" s="30">
        <v>0</v>
      </c>
      <c r="I42" s="82">
        <v>2000</v>
      </c>
    </row>
    <row r="43" spans="1:9" s="3" customFormat="1" ht="15" customHeight="1" x14ac:dyDescent="0.2">
      <c r="A43" s="61"/>
      <c r="B43" s="86" t="s">
        <v>141</v>
      </c>
      <c r="C43" s="20"/>
      <c r="D43" s="21"/>
      <c r="E43" s="21"/>
      <c r="F43" s="21"/>
      <c r="G43" s="21"/>
      <c r="H43" s="21"/>
      <c r="I43" s="128"/>
    </row>
    <row r="44" spans="1:9" s="3" customFormat="1" ht="12.75" x14ac:dyDescent="0.2">
      <c r="A44" s="61">
        <v>19</v>
      </c>
      <c r="B44" s="77" t="s">
        <v>142</v>
      </c>
      <c r="C44" s="78" t="s">
        <v>36</v>
      </c>
      <c r="D44" s="27">
        <f t="shared" si="1"/>
        <v>12</v>
      </c>
      <c r="E44" s="30">
        <v>3</v>
      </c>
      <c r="F44" s="30">
        <v>3</v>
      </c>
      <c r="G44" s="30">
        <v>3</v>
      </c>
      <c r="H44" s="30">
        <v>3</v>
      </c>
      <c r="I44" s="88">
        <v>2000</v>
      </c>
    </row>
    <row r="45" spans="1:9" s="3" customFormat="1" ht="12.75" x14ac:dyDescent="0.2">
      <c r="A45" s="61">
        <v>20</v>
      </c>
      <c r="B45" s="41" t="s">
        <v>231</v>
      </c>
      <c r="C45" s="78" t="s">
        <v>200</v>
      </c>
      <c r="D45" s="27">
        <f t="shared" si="1"/>
        <v>4</v>
      </c>
      <c r="E45" s="30">
        <v>1</v>
      </c>
      <c r="F45" s="30">
        <v>1</v>
      </c>
      <c r="G45" s="30">
        <v>1</v>
      </c>
      <c r="H45" s="30">
        <v>1</v>
      </c>
      <c r="I45" s="83">
        <v>800</v>
      </c>
    </row>
    <row r="46" spans="1:9" s="3" customFormat="1" ht="33.75" x14ac:dyDescent="0.2">
      <c r="A46" s="61">
        <v>21</v>
      </c>
      <c r="B46" s="79" t="s">
        <v>232</v>
      </c>
      <c r="C46" s="78" t="s">
        <v>122</v>
      </c>
      <c r="D46" s="27">
        <f t="shared" si="1"/>
        <v>4</v>
      </c>
      <c r="E46" s="30">
        <v>1</v>
      </c>
      <c r="F46" s="30">
        <v>1</v>
      </c>
      <c r="G46" s="30">
        <v>1</v>
      </c>
      <c r="H46" s="30">
        <v>1</v>
      </c>
      <c r="I46" s="83">
        <v>200</v>
      </c>
    </row>
    <row r="47" spans="1:9" s="3" customFormat="1" ht="12.75" x14ac:dyDescent="0.2">
      <c r="A47" s="61">
        <v>22</v>
      </c>
      <c r="B47" s="79" t="s">
        <v>233</v>
      </c>
      <c r="C47" s="78" t="s">
        <v>143</v>
      </c>
      <c r="D47" s="27">
        <f t="shared" si="1"/>
        <v>4</v>
      </c>
      <c r="E47" s="30">
        <v>1</v>
      </c>
      <c r="F47" s="30">
        <v>1</v>
      </c>
      <c r="G47" s="30">
        <v>1</v>
      </c>
      <c r="H47" s="30">
        <v>1</v>
      </c>
      <c r="I47" s="83">
        <v>4000</v>
      </c>
    </row>
    <row r="48" spans="1:9" s="3" customFormat="1" ht="12.75" x14ac:dyDescent="0.2">
      <c r="A48" s="61">
        <v>23</v>
      </c>
      <c r="B48" s="79" t="s">
        <v>234</v>
      </c>
      <c r="C48" s="78" t="s">
        <v>143</v>
      </c>
      <c r="D48" s="27">
        <f t="shared" si="1"/>
        <v>4</v>
      </c>
      <c r="E48" s="30">
        <v>1</v>
      </c>
      <c r="F48" s="30">
        <v>1</v>
      </c>
      <c r="G48" s="30">
        <v>1</v>
      </c>
      <c r="H48" s="30">
        <v>1</v>
      </c>
      <c r="I48" s="82">
        <v>800</v>
      </c>
    </row>
    <row r="49" spans="1:9" s="3" customFormat="1" ht="22.5" x14ac:dyDescent="0.2">
      <c r="A49" s="61">
        <v>24</v>
      </c>
      <c r="B49" s="87" t="s">
        <v>209</v>
      </c>
      <c r="C49" s="80" t="s">
        <v>144</v>
      </c>
      <c r="D49" s="27">
        <f t="shared" si="1"/>
        <v>24</v>
      </c>
      <c r="E49" s="30">
        <v>6</v>
      </c>
      <c r="F49" s="30">
        <v>6</v>
      </c>
      <c r="G49" s="30">
        <v>6</v>
      </c>
      <c r="H49" s="30">
        <v>6</v>
      </c>
      <c r="I49" s="84">
        <v>2400</v>
      </c>
    </row>
  </sheetData>
  <mergeCells count="39">
    <mergeCell ref="H18:H19"/>
    <mergeCell ref="A11:B11"/>
    <mergeCell ref="C11:F11"/>
    <mergeCell ref="C12:F12"/>
    <mergeCell ref="G11:I11"/>
    <mergeCell ref="G12:I12"/>
    <mergeCell ref="A12:B16"/>
    <mergeCell ref="G14:I14"/>
    <mergeCell ref="G15:I15"/>
    <mergeCell ref="G16:I16"/>
    <mergeCell ref="G13:I13"/>
    <mergeCell ref="A9:B10"/>
    <mergeCell ref="A8:B8"/>
    <mergeCell ref="C8:I8"/>
    <mergeCell ref="C9:I9"/>
    <mergeCell ref="C10:I10"/>
    <mergeCell ref="A4:B7"/>
    <mergeCell ref="A3:B3"/>
    <mergeCell ref="C3:I3"/>
    <mergeCell ref="C4:I4"/>
    <mergeCell ref="C5:I5"/>
    <mergeCell ref="C6:I6"/>
    <mergeCell ref="C7:I7"/>
    <mergeCell ref="A2:B2"/>
    <mergeCell ref="A1:I1"/>
    <mergeCell ref="A20:B20"/>
    <mergeCell ref="C13:F13"/>
    <mergeCell ref="C14:F14"/>
    <mergeCell ref="C15:F15"/>
    <mergeCell ref="C16:F16"/>
    <mergeCell ref="E18:E19"/>
    <mergeCell ref="F18:F19"/>
    <mergeCell ref="A17:A19"/>
    <mergeCell ref="B17:B19"/>
    <mergeCell ref="C17:C19"/>
    <mergeCell ref="D17:D19"/>
    <mergeCell ref="E17:H17"/>
    <mergeCell ref="I17:I19"/>
    <mergeCell ref="G18:G19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33:D38 D47:D49 D22:D30 D40:D42 D44:D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6" zoomScale="115" zoomScaleNormal="115" zoomScaleSheetLayoutView="115" workbookViewId="0">
      <selection activeCell="B21" sqref="B21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294" t="s">
        <v>228</v>
      </c>
      <c r="B1" s="294"/>
      <c r="C1" s="294"/>
      <c r="D1" s="294"/>
      <c r="E1" s="294"/>
      <c r="F1" s="294"/>
      <c r="G1" s="294"/>
      <c r="H1" s="294"/>
      <c r="I1" s="294"/>
    </row>
    <row r="2" spans="1:9" s="3" customFormat="1" ht="12.75" x14ac:dyDescent="0.2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314" t="s">
        <v>15</v>
      </c>
      <c r="B3" s="304"/>
      <c r="C3" s="298" t="s">
        <v>1</v>
      </c>
      <c r="D3" s="298"/>
      <c r="E3" s="298"/>
      <c r="F3" s="298"/>
      <c r="G3" s="298"/>
      <c r="H3" s="298"/>
      <c r="I3" s="298"/>
    </row>
    <row r="4" spans="1:9" s="3" customFormat="1" ht="30" customHeight="1" x14ac:dyDescent="0.2">
      <c r="A4" s="320" t="s">
        <v>21</v>
      </c>
      <c r="B4" s="321"/>
      <c r="C4" s="327" t="s">
        <v>24</v>
      </c>
      <c r="D4" s="327"/>
      <c r="E4" s="327"/>
      <c r="F4" s="327"/>
      <c r="G4" s="327"/>
      <c r="H4" s="327"/>
      <c r="I4" s="327"/>
    </row>
    <row r="5" spans="1:9" s="4" customFormat="1" ht="27" customHeight="1" x14ac:dyDescent="0.25">
      <c r="A5" s="314" t="s">
        <v>10</v>
      </c>
      <c r="B5" s="305"/>
      <c r="C5" s="316" t="s">
        <v>33</v>
      </c>
      <c r="D5" s="316"/>
      <c r="E5" s="316"/>
      <c r="F5" s="316"/>
      <c r="G5" s="298" t="s">
        <v>34</v>
      </c>
      <c r="H5" s="298"/>
      <c r="I5" s="298"/>
    </row>
    <row r="6" spans="1:9" s="3" customFormat="1" ht="30" customHeight="1" x14ac:dyDescent="0.2">
      <c r="A6" s="297" t="s">
        <v>29</v>
      </c>
      <c r="B6" s="297"/>
      <c r="C6" s="297" t="s">
        <v>99</v>
      </c>
      <c r="D6" s="297"/>
      <c r="E6" s="297"/>
      <c r="F6" s="297"/>
      <c r="G6" s="297" t="s">
        <v>100</v>
      </c>
      <c r="H6" s="297"/>
      <c r="I6" s="297"/>
    </row>
    <row r="7" spans="1:9" s="4" customFormat="1" ht="14.1" customHeight="1" x14ac:dyDescent="0.25">
      <c r="A7" s="299" t="s">
        <v>2</v>
      </c>
      <c r="B7" s="301" t="s">
        <v>3</v>
      </c>
      <c r="C7" s="298" t="s">
        <v>4</v>
      </c>
      <c r="D7" s="298" t="s">
        <v>5</v>
      </c>
      <c r="E7" s="304" t="s">
        <v>6</v>
      </c>
      <c r="F7" s="304"/>
      <c r="G7" s="304"/>
      <c r="H7" s="305"/>
      <c r="I7" s="299" t="s">
        <v>7</v>
      </c>
    </row>
    <row r="8" spans="1:9" s="4" customFormat="1" ht="14.1" customHeight="1" x14ac:dyDescent="0.25">
      <c r="A8" s="300"/>
      <c r="B8" s="302"/>
      <c r="C8" s="298"/>
      <c r="D8" s="303"/>
      <c r="E8" s="298" t="s">
        <v>8</v>
      </c>
      <c r="F8" s="298" t="s">
        <v>37</v>
      </c>
      <c r="G8" s="298" t="s">
        <v>38</v>
      </c>
      <c r="H8" s="298" t="s">
        <v>39</v>
      </c>
      <c r="I8" s="306"/>
    </row>
    <row r="9" spans="1:9" s="4" customFormat="1" ht="14.1" customHeight="1" x14ac:dyDescent="0.25">
      <c r="A9" s="300"/>
      <c r="B9" s="302"/>
      <c r="C9" s="298"/>
      <c r="D9" s="303"/>
      <c r="E9" s="298"/>
      <c r="F9" s="298"/>
      <c r="G9" s="298"/>
      <c r="H9" s="298"/>
      <c r="I9" s="307"/>
    </row>
    <row r="10" spans="1:9" s="3" customFormat="1" ht="15" customHeight="1" x14ac:dyDescent="0.2">
      <c r="A10" s="322" t="s">
        <v>40</v>
      </c>
      <c r="B10" s="323"/>
      <c r="C10" s="324"/>
      <c r="D10" s="325"/>
      <c r="E10" s="325"/>
      <c r="F10" s="325"/>
      <c r="G10" s="325"/>
      <c r="H10" s="325"/>
      <c r="I10" s="326"/>
    </row>
    <row r="11" spans="1:9" s="3" customFormat="1" x14ac:dyDescent="0.2">
      <c r="A11" s="36"/>
      <c r="B11" s="136" t="s">
        <v>96</v>
      </c>
      <c r="C11" s="133"/>
      <c r="D11" s="134"/>
      <c r="E11" s="134"/>
      <c r="F11" s="134"/>
      <c r="G11" s="134"/>
      <c r="H11" s="134"/>
      <c r="I11" s="132">
        <f>SUM(I12:I33)</f>
        <v>60000</v>
      </c>
    </row>
    <row r="12" spans="1:9" s="3" customFormat="1" ht="12.75" x14ac:dyDescent="0.2">
      <c r="A12" s="13"/>
      <c r="B12" s="86" t="s">
        <v>202</v>
      </c>
      <c r="C12" s="39"/>
      <c r="D12" s="27"/>
      <c r="E12" s="34"/>
      <c r="F12" s="34"/>
      <c r="G12" s="34"/>
      <c r="H12" s="34"/>
      <c r="I12" s="137"/>
    </row>
    <row r="13" spans="1:9" s="3" customFormat="1" ht="12.75" x14ac:dyDescent="0.2">
      <c r="A13" s="64">
        <v>1</v>
      </c>
      <c r="B13" s="115" t="s">
        <v>193</v>
      </c>
      <c r="C13" s="78" t="s">
        <v>199</v>
      </c>
      <c r="D13" s="27">
        <f t="shared" ref="D13:D32" si="0">SUM(E13:H13)</f>
        <v>4</v>
      </c>
      <c r="E13" s="30">
        <v>1</v>
      </c>
      <c r="F13" s="30">
        <v>1</v>
      </c>
      <c r="G13" s="30">
        <v>1</v>
      </c>
      <c r="H13" s="30">
        <v>1</v>
      </c>
      <c r="I13" s="31">
        <v>800</v>
      </c>
    </row>
    <row r="14" spans="1:9" s="3" customFormat="1" ht="12.75" x14ac:dyDescent="0.2">
      <c r="A14" s="64">
        <v>2</v>
      </c>
      <c r="B14" s="116" t="s">
        <v>194</v>
      </c>
      <c r="C14" s="78" t="s">
        <v>195</v>
      </c>
      <c r="D14" s="27">
        <f t="shared" si="0"/>
        <v>3000</v>
      </c>
      <c r="E14" s="30">
        <v>600</v>
      </c>
      <c r="F14" s="30">
        <v>900</v>
      </c>
      <c r="G14" s="30">
        <v>900</v>
      </c>
      <c r="H14" s="30">
        <v>600</v>
      </c>
      <c r="I14" s="31">
        <v>3000</v>
      </c>
    </row>
    <row r="15" spans="1:9" s="3" customFormat="1" ht="12.75" x14ac:dyDescent="0.2">
      <c r="A15" s="64">
        <v>3</v>
      </c>
      <c r="B15" s="116" t="s">
        <v>196</v>
      </c>
      <c r="C15" s="78" t="s">
        <v>195</v>
      </c>
      <c r="D15" s="27">
        <f t="shared" si="0"/>
        <v>3000</v>
      </c>
      <c r="E15" s="30">
        <v>600</v>
      </c>
      <c r="F15" s="30">
        <v>900</v>
      </c>
      <c r="G15" s="30">
        <v>900</v>
      </c>
      <c r="H15" s="30">
        <v>600</v>
      </c>
      <c r="I15" s="31">
        <v>3000</v>
      </c>
    </row>
    <row r="16" spans="1:9" s="3" customFormat="1" ht="12.75" x14ac:dyDescent="0.2">
      <c r="A16" s="64">
        <v>4</v>
      </c>
      <c r="B16" s="116" t="s">
        <v>197</v>
      </c>
      <c r="C16" s="78" t="s">
        <v>198</v>
      </c>
      <c r="D16" s="27">
        <f t="shared" si="0"/>
        <v>8</v>
      </c>
      <c r="E16" s="30">
        <v>0</v>
      </c>
      <c r="F16" s="30">
        <v>3</v>
      </c>
      <c r="G16" s="30">
        <v>3</v>
      </c>
      <c r="H16" s="30">
        <v>2</v>
      </c>
      <c r="I16" s="31">
        <v>9000</v>
      </c>
    </row>
    <row r="17" spans="1:9" s="3" customFormat="1" ht="12.75" x14ac:dyDescent="0.2">
      <c r="A17" s="64">
        <v>5</v>
      </c>
      <c r="B17" s="116" t="s">
        <v>212</v>
      </c>
      <c r="C17" s="78" t="s">
        <v>243</v>
      </c>
      <c r="D17" s="27">
        <f t="shared" si="0"/>
        <v>15</v>
      </c>
      <c r="E17" s="30">
        <v>2</v>
      </c>
      <c r="F17" s="30">
        <v>6</v>
      </c>
      <c r="G17" s="30">
        <v>5</v>
      </c>
      <c r="H17" s="30">
        <v>2</v>
      </c>
      <c r="I17" s="31">
        <v>2000</v>
      </c>
    </row>
    <row r="18" spans="1:9" s="3" customFormat="1" ht="12.75" x14ac:dyDescent="0.2">
      <c r="A18" s="10"/>
      <c r="B18" s="117" t="s">
        <v>244</v>
      </c>
      <c r="C18" s="102"/>
      <c r="D18" s="90"/>
      <c r="E18" s="90"/>
      <c r="F18" s="90"/>
      <c r="G18" s="90"/>
      <c r="H18" s="90"/>
      <c r="I18" s="135"/>
    </row>
    <row r="19" spans="1:9" s="3" customFormat="1" ht="22.5" x14ac:dyDescent="0.2">
      <c r="A19" s="64">
        <v>6</v>
      </c>
      <c r="B19" s="116" t="s">
        <v>245</v>
      </c>
      <c r="C19" s="37" t="s">
        <v>98</v>
      </c>
      <c r="D19" s="27">
        <f t="shared" si="0"/>
        <v>3</v>
      </c>
      <c r="E19" s="37">
        <v>1</v>
      </c>
      <c r="F19" s="37">
        <v>1</v>
      </c>
      <c r="G19" s="37">
        <v>1</v>
      </c>
      <c r="H19" s="37">
        <v>0</v>
      </c>
      <c r="I19" s="31">
        <v>2000</v>
      </c>
    </row>
    <row r="20" spans="1:9" s="3" customFormat="1" ht="33.75" x14ac:dyDescent="0.2">
      <c r="A20" s="64">
        <v>7</v>
      </c>
      <c r="B20" s="116" t="s">
        <v>251</v>
      </c>
      <c r="C20" s="37" t="s">
        <v>98</v>
      </c>
      <c r="D20" s="27">
        <f t="shared" si="0"/>
        <v>3</v>
      </c>
      <c r="E20" s="37">
        <v>0</v>
      </c>
      <c r="F20" s="37">
        <v>2</v>
      </c>
      <c r="G20" s="37">
        <v>1</v>
      </c>
      <c r="H20" s="37">
        <v>0</v>
      </c>
      <c r="I20" s="31">
        <v>1300</v>
      </c>
    </row>
    <row r="21" spans="1:9" s="3" customFormat="1" ht="12.75" x14ac:dyDescent="0.2">
      <c r="A21" s="13"/>
      <c r="B21" s="117" t="s">
        <v>246</v>
      </c>
      <c r="C21" s="102"/>
      <c r="D21" s="90"/>
      <c r="E21" s="90"/>
      <c r="F21" s="90"/>
      <c r="G21" s="90"/>
      <c r="H21" s="90"/>
      <c r="I21" s="135"/>
    </row>
    <row r="22" spans="1:9" s="3" customFormat="1" ht="22.5" x14ac:dyDescent="0.2">
      <c r="A22" s="64">
        <v>8</v>
      </c>
      <c r="B22" s="116" t="s">
        <v>247</v>
      </c>
      <c r="C22" s="80" t="s">
        <v>98</v>
      </c>
      <c r="D22" s="37">
        <f>(SUM(E22:H22))</f>
        <v>3</v>
      </c>
      <c r="E22" s="37">
        <v>1</v>
      </c>
      <c r="F22" s="37">
        <v>1</v>
      </c>
      <c r="G22" s="37">
        <v>1</v>
      </c>
      <c r="H22" s="37">
        <v>0</v>
      </c>
      <c r="I22" s="40">
        <v>3500</v>
      </c>
    </row>
    <row r="23" spans="1:9" s="3" customFormat="1" ht="22.5" x14ac:dyDescent="0.2">
      <c r="A23" s="64">
        <v>9</v>
      </c>
      <c r="B23" s="116" t="s">
        <v>248</v>
      </c>
      <c r="C23" s="80" t="s">
        <v>43</v>
      </c>
      <c r="D23" s="37">
        <f>(SUM(E23:H23))</f>
        <v>0</v>
      </c>
      <c r="E23" s="37">
        <v>0</v>
      </c>
      <c r="F23" s="37">
        <v>0</v>
      </c>
      <c r="G23" s="37">
        <v>0</v>
      </c>
      <c r="H23" s="37"/>
      <c r="I23" s="40">
        <v>3000</v>
      </c>
    </row>
    <row r="24" spans="1:9" s="3" customFormat="1" ht="22.5" x14ac:dyDescent="0.2">
      <c r="A24" s="64">
        <v>10</v>
      </c>
      <c r="B24" s="118" t="s">
        <v>249</v>
      </c>
      <c r="C24" s="80" t="s">
        <v>250</v>
      </c>
      <c r="D24" s="37">
        <f t="shared" ref="D24" si="1">(SUM(E24:H24))</f>
        <v>2</v>
      </c>
      <c r="E24" s="37">
        <v>0</v>
      </c>
      <c r="F24" s="37">
        <v>1</v>
      </c>
      <c r="G24" s="37">
        <v>1</v>
      </c>
      <c r="H24" s="37">
        <v>0</v>
      </c>
      <c r="I24" s="40">
        <v>10000</v>
      </c>
    </row>
    <row r="25" spans="1:9" s="3" customFormat="1" ht="12.75" x14ac:dyDescent="0.2">
      <c r="A25" s="13"/>
      <c r="B25" s="117" t="s">
        <v>213</v>
      </c>
      <c r="C25" s="102"/>
      <c r="D25" s="90"/>
      <c r="E25" s="90"/>
      <c r="F25" s="90"/>
      <c r="G25" s="90"/>
      <c r="H25" s="90"/>
      <c r="I25" s="135"/>
    </row>
    <row r="26" spans="1:9" s="3" customFormat="1" ht="12.75" x14ac:dyDescent="0.2">
      <c r="A26" s="64">
        <v>11</v>
      </c>
      <c r="B26" s="119" t="s">
        <v>214</v>
      </c>
      <c r="C26" s="80" t="s">
        <v>170</v>
      </c>
      <c r="D26" s="27">
        <f t="shared" si="0"/>
        <v>2</v>
      </c>
      <c r="E26" s="37">
        <v>0</v>
      </c>
      <c r="F26" s="37">
        <v>1</v>
      </c>
      <c r="G26" s="37">
        <v>1</v>
      </c>
      <c r="H26" s="37">
        <v>0</v>
      </c>
      <c r="I26" s="31">
        <v>800</v>
      </c>
    </row>
    <row r="27" spans="1:9" s="3" customFormat="1" ht="12.75" x14ac:dyDescent="0.2">
      <c r="A27" s="64">
        <v>12</v>
      </c>
      <c r="B27" s="119" t="s">
        <v>215</v>
      </c>
      <c r="C27" s="80" t="s">
        <v>64</v>
      </c>
      <c r="D27" s="27">
        <f t="shared" si="0"/>
        <v>1</v>
      </c>
      <c r="E27" s="37">
        <v>0</v>
      </c>
      <c r="F27" s="37">
        <v>0.5</v>
      </c>
      <c r="G27" s="37">
        <v>0.5</v>
      </c>
      <c r="H27" s="37">
        <v>0</v>
      </c>
      <c r="I27" s="31">
        <v>500</v>
      </c>
    </row>
    <row r="28" spans="1:9" s="3" customFormat="1" ht="12.75" x14ac:dyDescent="0.2">
      <c r="A28" s="64">
        <v>13</v>
      </c>
      <c r="B28" s="119" t="s">
        <v>216</v>
      </c>
      <c r="C28" s="80" t="s">
        <v>44</v>
      </c>
      <c r="D28" s="27">
        <f t="shared" si="0"/>
        <v>2</v>
      </c>
      <c r="E28" s="37">
        <v>1</v>
      </c>
      <c r="F28" s="37">
        <v>0</v>
      </c>
      <c r="G28" s="37">
        <v>1</v>
      </c>
      <c r="H28" s="37">
        <v>0</v>
      </c>
      <c r="I28" s="31">
        <v>200</v>
      </c>
    </row>
    <row r="29" spans="1:9" s="3" customFormat="1" ht="12.75" x14ac:dyDescent="0.2">
      <c r="A29" s="64">
        <v>14</v>
      </c>
      <c r="B29" s="119" t="s">
        <v>217</v>
      </c>
      <c r="C29" s="80" t="s">
        <v>44</v>
      </c>
      <c r="D29" s="27">
        <f t="shared" si="0"/>
        <v>8</v>
      </c>
      <c r="E29" s="37">
        <v>8</v>
      </c>
      <c r="F29" s="37">
        <v>0</v>
      </c>
      <c r="G29" s="37">
        <v>0</v>
      </c>
      <c r="H29" s="37">
        <v>0</v>
      </c>
      <c r="I29" s="31">
        <v>200</v>
      </c>
    </row>
    <row r="30" spans="1:9" x14ac:dyDescent="0.25">
      <c r="A30" s="64">
        <v>15</v>
      </c>
      <c r="B30" s="119" t="s">
        <v>218</v>
      </c>
      <c r="C30" s="80" t="s">
        <v>44</v>
      </c>
      <c r="D30" s="27">
        <f t="shared" si="0"/>
        <v>1</v>
      </c>
      <c r="E30" s="37">
        <v>1</v>
      </c>
      <c r="F30" s="37">
        <v>0</v>
      </c>
      <c r="G30" s="37">
        <v>0</v>
      </c>
      <c r="H30" s="37">
        <v>0</v>
      </c>
      <c r="I30" s="31">
        <v>200</v>
      </c>
    </row>
    <row r="31" spans="1:9" x14ac:dyDescent="0.25">
      <c r="A31" s="64">
        <v>16</v>
      </c>
      <c r="B31" s="119" t="s">
        <v>219</v>
      </c>
      <c r="C31" s="80" t="s">
        <v>220</v>
      </c>
      <c r="D31" s="27">
        <f t="shared" si="0"/>
        <v>1</v>
      </c>
      <c r="E31" s="37">
        <v>0</v>
      </c>
      <c r="F31" s="37">
        <v>0.5</v>
      </c>
      <c r="G31" s="37">
        <v>0.5</v>
      </c>
      <c r="H31" s="37">
        <v>0</v>
      </c>
      <c r="I31" s="31">
        <v>1500</v>
      </c>
    </row>
    <row r="32" spans="1:9" ht="13.5" customHeight="1" x14ac:dyDescent="0.25">
      <c r="A32" s="64">
        <v>17</v>
      </c>
      <c r="B32" s="119" t="s">
        <v>252</v>
      </c>
      <c r="C32" s="80" t="s">
        <v>44</v>
      </c>
      <c r="D32" s="27">
        <f t="shared" si="0"/>
        <v>20</v>
      </c>
      <c r="E32" s="37">
        <v>4</v>
      </c>
      <c r="F32" s="37">
        <v>6</v>
      </c>
      <c r="G32" s="37">
        <v>6</v>
      </c>
      <c r="H32" s="37">
        <v>4</v>
      </c>
      <c r="I32" s="38">
        <v>8000</v>
      </c>
    </row>
    <row r="33" spans="1:9" x14ac:dyDescent="0.25">
      <c r="A33" s="13"/>
      <c r="B33" s="86" t="s">
        <v>253</v>
      </c>
      <c r="C33" s="113" t="s">
        <v>201</v>
      </c>
      <c r="D33" s="41"/>
      <c r="E33" s="41"/>
      <c r="F33" s="41"/>
      <c r="G33" s="41"/>
      <c r="H33" s="41"/>
      <c r="I33" s="38">
        <v>11000</v>
      </c>
    </row>
  </sheetData>
  <mergeCells count="24">
    <mergeCell ref="A10:B10"/>
    <mergeCell ref="C10:I10"/>
    <mergeCell ref="C4:I4"/>
    <mergeCell ref="A5:B5"/>
    <mergeCell ref="A7:A9"/>
    <mergeCell ref="B7:B9"/>
    <mergeCell ref="C7:C9"/>
    <mergeCell ref="D7:D9"/>
    <mergeCell ref="A2:B2"/>
    <mergeCell ref="A1:I1"/>
    <mergeCell ref="E8:E9"/>
    <mergeCell ref="F8:F9"/>
    <mergeCell ref="G8:G9"/>
    <mergeCell ref="H8:H9"/>
    <mergeCell ref="E7:H7"/>
    <mergeCell ref="I7:I9"/>
    <mergeCell ref="A6:B6"/>
    <mergeCell ref="A3:B3"/>
    <mergeCell ref="C3:I3"/>
    <mergeCell ref="C5:F5"/>
    <mergeCell ref="C6:F6"/>
    <mergeCell ref="G5:I5"/>
    <mergeCell ref="G6:I6"/>
    <mergeCell ref="A4:B4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13:D17 D19:D20 D29:D32 D26:D28 D22:D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view="pageBreakPreview" topLeftCell="A52" zoomScale="115" zoomScaleNormal="130" zoomScaleSheetLayoutView="115" workbookViewId="0">
      <selection activeCell="B63" sqref="B63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328" t="s">
        <v>228</v>
      </c>
      <c r="B1" s="328"/>
      <c r="C1" s="328"/>
      <c r="D1" s="328"/>
      <c r="E1" s="328"/>
      <c r="F1" s="328"/>
      <c r="G1" s="328"/>
      <c r="H1" s="328"/>
      <c r="I1" s="328"/>
    </row>
    <row r="2" spans="1:9" s="3" customFormat="1" ht="12.75" x14ac:dyDescent="0.2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314" t="s">
        <v>15</v>
      </c>
      <c r="B3" s="304"/>
      <c r="C3" s="298" t="s">
        <v>1</v>
      </c>
      <c r="D3" s="298"/>
      <c r="E3" s="298"/>
      <c r="F3" s="298"/>
      <c r="G3" s="298"/>
      <c r="H3" s="298"/>
      <c r="I3" s="298"/>
    </row>
    <row r="4" spans="1:9" s="3" customFormat="1" ht="30" customHeight="1" x14ac:dyDescent="0.2">
      <c r="A4" s="320" t="s">
        <v>21</v>
      </c>
      <c r="B4" s="321"/>
      <c r="C4" s="327" t="s">
        <v>25</v>
      </c>
      <c r="D4" s="327"/>
      <c r="E4" s="327"/>
      <c r="F4" s="327"/>
      <c r="G4" s="327"/>
      <c r="H4" s="327"/>
      <c r="I4" s="327"/>
    </row>
    <row r="5" spans="1:9" s="4" customFormat="1" ht="27" customHeight="1" x14ac:dyDescent="0.25">
      <c r="A5" s="314" t="s">
        <v>11</v>
      </c>
      <c r="B5" s="305"/>
      <c r="C5" s="316" t="s">
        <v>33</v>
      </c>
      <c r="D5" s="316"/>
      <c r="E5" s="316"/>
      <c r="F5" s="316"/>
      <c r="G5" s="298" t="s">
        <v>34</v>
      </c>
      <c r="H5" s="298"/>
      <c r="I5" s="298"/>
    </row>
    <row r="6" spans="1:9" s="3" customFormat="1" ht="24" customHeight="1" x14ac:dyDescent="0.2">
      <c r="A6" s="308" t="s">
        <v>30</v>
      </c>
      <c r="B6" s="317"/>
      <c r="C6" s="320" t="s">
        <v>101</v>
      </c>
      <c r="D6" s="321"/>
      <c r="E6" s="321"/>
      <c r="F6" s="333"/>
      <c r="G6" s="320" t="s">
        <v>103</v>
      </c>
      <c r="H6" s="321"/>
      <c r="I6" s="333"/>
    </row>
    <row r="7" spans="1:9" s="3" customFormat="1" ht="19.5" customHeight="1" x14ac:dyDescent="0.2">
      <c r="A7" s="331"/>
      <c r="B7" s="332"/>
      <c r="C7" s="320" t="s">
        <v>102</v>
      </c>
      <c r="D7" s="321"/>
      <c r="E7" s="321"/>
      <c r="F7" s="333"/>
      <c r="G7" s="320" t="s">
        <v>104</v>
      </c>
      <c r="H7" s="321"/>
      <c r="I7" s="333"/>
    </row>
    <row r="8" spans="1:9" s="4" customFormat="1" ht="14.1" customHeight="1" x14ac:dyDescent="0.25">
      <c r="A8" s="299" t="s">
        <v>2</v>
      </c>
      <c r="B8" s="301" t="s">
        <v>3</v>
      </c>
      <c r="C8" s="298" t="s">
        <v>4</v>
      </c>
      <c r="D8" s="298" t="s">
        <v>5</v>
      </c>
      <c r="E8" s="304" t="s">
        <v>6</v>
      </c>
      <c r="F8" s="304"/>
      <c r="G8" s="304"/>
      <c r="H8" s="305"/>
      <c r="I8" s="299" t="s">
        <v>7</v>
      </c>
    </row>
    <row r="9" spans="1:9" s="4" customFormat="1" ht="14.1" customHeight="1" x14ac:dyDescent="0.25">
      <c r="A9" s="300"/>
      <c r="B9" s="302"/>
      <c r="C9" s="298"/>
      <c r="D9" s="303"/>
      <c r="E9" s="298" t="s">
        <v>8</v>
      </c>
      <c r="F9" s="298" t="s">
        <v>37</v>
      </c>
      <c r="G9" s="298" t="s">
        <v>38</v>
      </c>
      <c r="H9" s="298" t="s">
        <v>39</v>
      </c>
      <c r="I9" s="306"/>
    </row>
    <row r="10" spans="1:9" s="4" customFormat="1" ht="14.1" customHeight="1" x14ac:dyDescent="0.25">
      <c r="A10" s="300"/>
      <c r="B10" s="302"/>
      <c r="C10" s="298"/>
      <c r="D10" s="303"/>
      <c r="E10" s="298"/>
      <c r="F10" s="298"/>
      <c r="G10" s="298"/>
      <c r="H10" s="298"/>
      <c r="I10" s="307"/>
    </row>
    <row r="11" spans="1:9" s="3" customFormat="1" ht="15" customHeight="1" x14ac:dyDescent="0.2">
      <c r="A11" s="329" t="s">
        <v>40</v>
      </c>
      <c r="B11" s="330"/>
      <c r="C11" s="5"/>
      <c r="D11" s="6"/>
      <c r="E11" s="7"/>
      <c r="F11" s="7"/>
      <c r="G11" s="7"/>
      <c r="H11" s="7"/>
      <c r="I11" s="8"/>
    </row>
    <row r="12" spans="1:9" s="3" customFormat="1" ht="12.75" x14ac:dyDescent="0.2">
      <c r="A12" s="94"/>
      <c r="B12" s="65" t="s">
        <v>112</v>
      </c>
      <c r="C12" s="5"/>
      <c r="D12" s="24"/>
      <c r="E12" s="25"/>
      <c r="F12" s="25"/>
      <c r="G12" s="25"/>
      <c r="H12" s="25"/>
      <c r="I12" s="26"/>
    </row>
    <row r="13" spans="1:9" s="3" customFormat="1" x14ac:dyDescent="0.2">
      <c r="A13" s="61"/>
      <c r="B13" s="95" t="s">
        <v>151</v>
      </c>
      <c r="C13" s="17"/>
      <c r="D13" s="27"/>
      <c r="E13" s="43"/>
      <c r="F13" s="43"/>
      <c r="G13" s="43"/>
      <c r="H13" s="43"/>
      <c r="I13" s="98">
        <f>SUM(I14:I20)</f>
        <v>24000</v>
      </c>
    </row>
    <row r="14" spans="1:9" s="3" customFormat="1" ht="12.75" x14ac:dyDescent="0.2">
      <c r="A14" s="64">
        <v>1</v>
      </c>
      <c r="B14" s="91" t="s">
        <v>235</v>
      </c>
      <c r="C14" s="42" t="s">
        <v>152</v>
      </c>
      <c r="D14" s="44">
        <f>SUM(E14:H14)</f>
        <v>21936</v>
      </c>
      <c r="E14" s="45">
        <v>5484</v>
      </c>
      <c r="F14" s="45">
        <v>5484</v>
      </c>
      <c r="G14" s="45">
        <v>5484</v>
      </c>
      <c r="H14" s="45">
        <v>5484</v>
      </c>
      <c r="I14" s="97">
        <v>0</v>
      </c>
    </row>
    <row r="15" spans="1:9" s="3" customFormat="1" ht="22.5" x14ac:dyDescent="0.2">
      <c r="A15" s="96">
        <v>2</v>
      </c>
      <c r="B15" s="92" t="s">
        <v>153</v>
      </c>
      <c r="C15" s="42" t="s">
        <v>114</v>
      </c>
      <c r="D15" s="27">
        <f t="shared" ref="D15:D30" si="0">SUM(E15:H15)</f>
        <v>8</v>
      </c>
      <c r="E15" s="43">
        <v>2</v>
      </c>
      <c r="F15" s="43">
        <v>2</v>
      </c>
      <c r="G15" s="43">
        <v>2</v>
      </c>
      <c r="H15" s="43">
        <v>2</v>
      </c>
      <c r="I15" s="97">
        <v>5000</v>
      </c>
    </row>
    <row r="16" spans="1:9" s="3" customFormat="1" ht="21.75" customHeight="1" x14ac:dyDescent="0.2">
      <c r="A16" s="64">
        <v>3</v>
      </c>
      <c r="B16" s="92" t="s">
        <v>154</v>
      </c>
      <c r="C16" s="42" t="s">
        <v>115</v>
      </c>
      <c r="D16" s="27">
        <f t="shared" si="0"/>
        <v>8</v>
      </c>
      <c r="E16" s="43">
        <v>2</v>
      </c>
      <c r="F16" s="43">
        <v>2</v>
      </c>
      <c r="G16" s="43">
        <v>2</v>
      </c>
      <c r="H16" s="43">
        <v>2</v>
      </c>
      <c r="I16" s="97">
        <v>5000</v>
      </c>
    </row>
    <row r="17" spans="1:9" s="3" customFormat="1" ht="23.25" customHeight="1" x14ac:dyDescent="0.2">
      <c r="A17" s="96">
        <v>4</v>
      </c>
      <c r="B17" s="92" t="s">
        <v>155</v>
      </c>
      <c r="C17" s="42" t="s">
        <v>116</v>
      </c>
      <c r="D17" s="27">
        <f t="shared" si="0"/>
        <v>8</v>
      </c>
      <c r="E17" s="43">
        <v>2</v>
      </c>
      <c r="F17" s="43">
        <v>2</v>
      </c>
      <c r="G17" s="43">
        <v>2</v>
      </c>
      <c r="H17" s="43">
        <v>2</v>
      </c>
      <c r="I17" s="97">
        <v>6000</v>
      </c>
    </row>
    <row r="18" spans="1:9" s="3" customFormat="1" ht="21.75" customHeight="1" x14ac:dyDescent="0.2">
      <c r="A18" s="64">
        <v>5</v>
      </c>
      <c r="B18" s="93" t="s">
        <v>156</v>
      </c>
      <c r="C18" s="42" t="s">
        <v>136</v>
      </c>
      <c r="D18" s="27">
        <f t="shared" si="0"/>
        <v>5</v>
      </c>
      <c r="E18" s="43">
        <v>2</v>
      </c>
      <c r="F18" s="43">
        <v>1</v>
      </c>
      <c r="G18" s="43">
        <v>1</v>
      </c>
      <c r="H18" s="46">
        <v>1</v>
      </c>
      <c r="I18" s="97">
        <v>5000</v>
      </c>
    </row>
    <row r="19" spans="1:9" s="3" customFormat="1" ht="15" customHeight="1" x14ac:dyDescent="0.2">
      <c r="A19" s="96">
        <v>6</v>
      </c>
      <c r="B19" s="91" t="s">
        <v>157</v>
      </c>
      <c r="C19" s="42" t="s">
        <v>36</v>
      </c>
      <c r="D19" s="27">
        <f t="shared" si="0"/>
        <v>12</v>
      </c>
      <c r="E19" s="43">
        <v>3</v>
      </c>
      <c r="F19" s="43">
        <v>3</v>
      </c>
      <c r="G19" s="43">
        <v>3</v>
      </c>
      <c r="H19" s="43">
        <v>3</v>
      </c>
      <c r="I19" s="97">
        <v>0</v>
      </c>
    </row>
    <row r="20" spans="1:9" s="3" customFormat="1" ht="22.5" x14ac:dyDescent="0.2">
      <c r="A20" s="64">
        <v>7</v>
      </c>
      <c r="B20" s="91" t="s">
        <v>158</v>
      </c>
      <c r="C20" s="42" t="s">
        <v>159</v>
      </c>
      <c r="D20" s="27">
        <f t="shared" si="0"/>
        <v>48</v>
      </c>
      <c r="E20" s="43">
        <v>12</v>
      </c>
      <c r="F20" s="43">
        <v>12</v>
      </c>
      <c r="G20" s="43">
        <v>12</v>
      </c>
      <c r="H20" s="43">
        <v>12</v>
      </c>
      <c r="I20" s="97">
        <v>3000</v>
      </c>
    </row>
    <row r="21" spans="1:9" s="3" customFormat="1" x14ac:dyDescent="0.2">
      <c r="A21" s="96"/>
      <c r="B21" s="86" t="s">
        <v>160</v>
      </c>
      <c r="C21" s="102"/>
      <c r="D21" s="90"/>
      <c r="E21" s="90"/>
      <c r="F21" s="90"/>
      <c r="G21" s="90"/>
      <c r="H21" s="90"/>
      <c r="I21" s="103">
        <f>SUM(I22:I25)</f>
        <v>528000</v>
      </c>
    </row>
    <row r="22" spans="1:9" s="3" customFormat="1" ht="22.5" x14ac:dyDescent="0.2">
      <c r="A22" s="64">
        <v>8</v>
      </c>
      <c r="B22" s="99" t="s">
        <v>161</v>
      </c>
      <c r="C22" s="100" t="s">
        <v>113</v>
      </c>
      <c r="D22" s="27">
        <f t="shared" si="0"/>
        <v>34992</v>
      </c>
      <c r="E22" s="43">
        <v>8748</v>
      </c>
      <c r="F22" s="43">
        <v>8748</v>
      </c>
      <c r="G22" s="43">
        <v>8748</v>
      </c>
      <c r="H22" s="43">
        <v>8748</v>
      </c>
      <c r="I22" s="101">
        <v>450000</v>
      </c>
    </row>
    <row r="23" spans="1:9" s="3" customFormat="1" ht="22.5" x14ac:dyDescent="0.2">
      <c r="A23" s="96">
        <v>9</v>
      </c>
      <c r="B23" s="99" t="s">
        <v>162</v>
      </c>
      <c r="C23" s="100" t="s">
        <v>117</v>
      </c>
      <c r="D23" s="27">
        <f t="shared" si="0"/>
        <v>360</v>
      </c>
      <c r="E23" s="43">
        <v>90</v>
      </c>
      <c r="F23" s="43">
        <v>90</v>
      </c>
      <c r="G23" s="43">
        <v>90</v>
      </c>
      <c r="H23" s="43">
        <v>90</v>
      </c>
      <c r="I23" s="101">
        <v>0</v>
      </c>
    </row>
    <row r="24" spans="1:9" s="3" customFormat="1" ht="12.75" x14ac:dyDescent="0.2">
      <c r="A24" s="64">
        <v>10</v>
      </c>
      <c r="B24" s="99" t="s">
        <v>118</v>
      </c>
      <c r="C24" s="100" t="s">
        <v>163</v>
      </c>
      <c r="D24" s="27">
        <f t="shared" si="0"/>
        <v>360</v>
      </c>
      <c r="E24" s="43">
        <v>90</v>
      </c>
      <c r="F24" s="43">
        <v>90</v>
      </c>
      <c r="G24" s="43">
        <v>90</v>
      </c>
      <c r="H24" s="43">
        <v>90</v>
      </c>
      <c r="I24" s="101">
        <v>20000</v>
      </c>
    </row>
    <row r="25" spans="1:9" s="3" customFormat="1" ht="22.5" x14ac:dyDescent="0.2">
      <c r="A25" s="96">
        <v>11</v>
      </c>
      <c r="B25" s="99" t="s">
        <v>164</v>
      </c>
      <c r="C25" s="100" t="s">
        <v>63</v>
      </c>
      <c r="D25" s="27">
        <f t="shared" si="0"/>
        <v>480</v>
      </c>
      <c r="E25" s="43">
        <v>120</v>
      </c>
      <c r="F25" s="43">
        <v>120</v>
      </c>
      <c r="G25" s="43">
        <v>120</v>
      </c>
      <c r="H25" s="43">
        <v>120</v>
      </c>
      <c r="I25" s="101">
        <v>58000</v>
      </c>
    </row>
    <row r="26" spans="1:9" s="3" customFormat="1" x14ac:dyDescent="0.2">
      <c r="A26" s="10"/>
      <c r="B26" s="105" t="s">
        <v>165</v>
      </c>
      <c r="C26" s="111"/>
      <c r="D26" s="109"/>
      <c r="E26" s="109"/>
      <c r="F26" s="109"/>
      <c r="G26" s="109"/>
      <c r="H26" s="109"/>
      <c r="I26" s="89">
        <f>SUM(I27:I30)</f>
        <v>324380</v>
      </c>
    </row>
    <row r="27" spans="1:9" s="3" customFormat="1" ht="12.75" x14ac:dyDescent="0.2">
      <c r="A27" s="64">
        <v>13</v>
      </c>
      <c r="B27" s="106" t="s">
        <v>166</v>
      </c>
      <c r="C27" s="62" t="s">
        <v>120</v>
      </c>
      <c r="D27" s="27">
        <f t="shared" si="0"/>
        <v>8</v>
      </c>
      <c r="E27" s="43">
        <v>2</v>
      </c>
      <c r="F27" s="43">
        <v>2</v>
      </c>
      <c r="G27" s="43">
        <v>2</v>
      </c>
      <c r="H27" s="43">
        <v>2</v>
      </c>
      <c r="I27" s="40">
        <v>1200</v>
      </c>
    </row>
    <row r="28" spans="1:9" s="3" customFormat="1" ht="14.25" customHeight="1" x14ac:dyDescent="0.2">
      <c r="A28" s="64">
        <v>14</v>
      </c>
      <c r="B28" s="67" t="s">
        <v>236</v>
      </c>
      <c r="C28" s="62" t="s">
        <v>167</v>
      </c>
      <c r="D28" s="27">
        <f t="shared" si="0"/>
        <v>4</v>
      </c>
      <c r="E28" s="43">
        <v>1</v>
      </c>
      <c r="F28" s="43">
        <v>1</v>
      </c>
      <c r="G28" s="43">
        <v>1</v>
      </c>
      <c r="H28" s="43">
        <v>1</v>
      </c>
      <c r="I28" s="40">
        <v>24000</v>
      </c>
    </row>
    <row r="29" spans="1:9" ht="23.25" x14ac:dyDescent="0.25">
      <c r="A29" s="64">
        <v>15</v>
      </c>
      <c r="B29" s="105" t="s">
        <v>168</v>
      </c>
      <c r="C29" s="37" t="s">
        <v>119</v>
      </c>
      <c r="D29" s="27">
        <f t="shared" si="0"/>
        <v>4</v>
      </c>
      <c r="E29" s="37">
        <v>1</v>
      </c>
      <c r="F29" s="37">
        <v>1</v>
      </c>
      <c r="G29" s="37">
        <v>1</v>
      </c>
      <c r="H29" s="37">
        <v>1</v>
      </c>
      <c r="I29" s="47">
        <v>6000</v>
      </c>
    </row>
    <row r="30" spans="1:9" x14ac:dyDescent="0.25">
      <c r="A30" s="64">
        <v>16</v>
      </c>
      <c r="B30" s="107" t="s">
        <v>376</v>
      </c>
      <c r="C30" s="37" t="s">
        <v>121</v>
      </c>
      <c r="D30" s="27">
        <f t="shared" si="0"/>
        <v>312</v>
      </c>
      <c r="E30" s="37">
        <v>78</v>
      </c>
      <c r="F30" s="37">
        <v>78</v>
      </c>
      <c r="G30" s="37">
        <v>78</v>
      </c>
      <c r="H30" s="37">
        <v>78</v>
      </c>
      <c r="I30" s="47">
        <v>293180</v>
      </c>
    </row>
    <row r="31" spans="1:9" x14ac:dyDescent="0.25">
      <c r="A31" s="10"/>
      <c r="B31" s="108" t="s">
        <v>240</v>
      </c>
      <c r="C31" s="112"/>
      <c r="D31" s="90"/>
      <c r="E31" s="90"/>
      <c r="F31" s="90"/>
      <c r="G31" s="90"/>
      <c r="H31" s="90"/>
      <c r="I31" s="110">
        <f>SUM(I32:I34)</f>
        <v>60000</v>
      </c>
    </row>
    <row r="32" spans="1:9" x14ac:dyDescent="0.25">
      <c r="A32" s="64">
        <v>18</v>
      </c>
      <c r="B32" s="107" t="s">
        <v>237</v>
      </c>
      <c r="C32" s="37" t="s">
        <v>44</v>
      </c>
      <c r="D32" s="27">
        <f t="shared" ref="D32:D33" si="1">SUM(E32:H32)</f>
        <v>12</v>
      </c>
      <c r="E32" s="37">
        <v>3</v>
      </c>
      <c r="F32" s="37">
        <v>3</v>
      </c>
      <c r="G32" s="37">
        <v>3</v>
      </c>
      <c r="H32" s="37">
        <v>3</v>
      </c>
      <c r="I32" s="47">
        <v>37200</v>
      </c>
    </row>
    <row r="33" spans="1:18" x14ac:dyDescent="0.25">
      <c r="A33" s="64">
        <v>19</v>
      </c>
      <c r="B33" s="67" t="s">
        <v>238</v>
      </c>
      <c r="C33" s="37" t="s">
        <v>221</v>
      </c>
      <c r="D33" s="27">
        <f t="shared" si="1"/>
        <v>8</v>
      </c>
      <c r="E33" s="37">
        <v>4</v>
      </c>
      <c r="F33" s="37">
        <v>0</v>
      </c>
      <c r="G33" s="37">
        <v>4</v>
      </c>
      <c r="H33" s="37">
        <v>0</v>
      </c>
      <c r="I33" s="40">
        <v>20400</v>
      </c>
    </row>
    <row r="34" spans="1:18" x14ac:dyDescent="0.25">
      <c r="A34" s="64">
        <v>20</v>
      </c>
      <c r="B34" s="107" t="s">
        <v>239</v>
      </c>
      <c r="C34" s="37" t="s">
        <v>222</v>
      </c>
      <c r="D34" s="27">
        <f>SUM(E34:H34)</f>
        <v>84</v>
      </c>
      <c r="E34" s="37">
        <v>21</v>
      </c>
      <c r="F34" s="37">
        <v>21</v>
      </c>
      <c r="G34" s="37">
        <v>21</v>
      </c>
      <c r="H34" s="37">
        <v>21</v>
      </c>
      <c r="I34" s="47">
        <v>2400</v>
      </c>
    </row>
    <row r="35" spans="1:18" x14ac:dyDescent="0.25">
      <c r="A35" s="64"/>
      <c r="B35" s="213" t="s">
        <v>112</v>
      </c>
      <c r="C35" s="113"/>
      <c r="D35" s="124"/>
      <c r="E35" s="204"/>
      <c r="F35" s="204"/>
      <c r="G35" s="204"/>
      <c r="H35" s="204"/>
      <c r="I35" s="205"/>
    </row>
    <row r="36" spans="1:18" ht="24.75" x14ac:dyDescent="0.25">
      <c r="A36" s="114"/>
      <c r="B36" s="214" t="s">
        <v>223</v>
      </c>
      <c r="C36" s="102"/>
      <c r="D36" s="90"/>
      <c r="E36" s="90"/>
      <c r="F36" s="90"/>
      <c r="G36" s="90"/>
      <c r="H36" s="90"/>
      <c r="I36" s="215">
        <f>+I38+I40+I42+I44+I46+I51+I56+I58+I61++I71+I74</f>
        <v>636978</v>
      </c>
    </row>
    <row r="37" spans="1:18" ht="23.25" x14ac:dyDescent="0.25">
      <c r="A37" s="212">
        <v>21</v>
      </c>
      <c r="B37" s="67" t="s">
        <v>327</v>
      </c>
      <c r="C37" s="121"/>
      <c r="D37" s="122"/>
      <c r="E37" s="122"/>
      <c r="F37" s="122"/>
      <c r="G37" s="122"/>
      <c r="H37" s="122"/>
      <c r="I37" s="123"/>
    </row>
    <row r="38" spans="1:18" x14ac:dyDescent="0.25">
      <c r="A38" s="212"/>
      <c r="B38" s="286" t="s">
        <v>377</v>
      </c>
      <c r="C38" s="100"/>
      <c r="D38" s="284"/>
      <c r="E38" s="285"/>
      <c r="F38" s="285"/>
      <c r="G38" s="285"/>
      <c r="H38" s="285"/>
      <c r="I38" s="287">
        <v>11400</v>
      </c>
      <c r="J38" s="253"/>
      <c r="K38" s="253"/>
      <c r="L38" s="253"/>
      <c r="M38" s="253"/>
      <c r="N38" s="253"/>
      <c r="O38" s="253"/>
      <c r="P38" s="253"/>
      <c r="Q38" s="253"/>
      <c r="R38" s="253"/>
    </row>
    <row r="39" spans="1:18" ht="25.5" x14ac:dyDescent="0.25">
      <c r="A39" s="212"/>
      <c r="B39" s="229" t="s">
        <v>378</v>
      </c>
      <c r="C39" s="206" t="s">
        <v>43</v>
      </c>
      <c r="D39" s="80">
        <v>8</v>
      </c>
      <c r="E39" s="247"/>
      <c r="F39" s="247"/>
      <c r="G39" s="247"/>
      <c r="H39" s="247"/>
      <c r="I39" s="262">
        <v>11400</v>
      </c>
      <c r="J39" s="253"/>
      <c r="K39" s="253"/>
      <c r="L39" s="253"/>
      <c r="M39" s="253"/>
      <c r="N39" s="253"/>
      <c r="O39" s="253"/>
      <c r="P39" s="253"/>
      <c r="Q39" s="253"/>
      <c r="R39" s="253"/>
    </row>
    <row r="40" spans="1:18" x14ac:dyDescent="0.25">
      <c r="A40" s="212"/>
      <c r="B40" s="288" t="s">
        <v>379</v>
      </c>
      <c r="C40" s="289"/>
      <c r="D40" s="290"/>
      <c r="E40" s="285"/>
      <c r="F40" s="285"/>
      <c r="G40" s="285"/>
      <c r="H40" s="285"/>
      <c r="I40" s="287">
        <v>3177</v>
      </c>
      <c r="J40" s="253"/>
      <c r="K40" s="253"/>
      <c r="L40" s="253"/>
      <c r="M40" s="253"/>
      <c r="N40" s="253"/>
      <c r="O40" s="253"/>
      <c r="P40" s="253"/>
      <c r="Q40" s="253"/>
      <c r="R40" s="253"/>
    </row>
    <row r="41" spans="1:18" ht="26.25" x14ac:dyDescent="0.25">
      <c r="A41" s="212"/>
      <c r="B41" s="230" t="s">
        <v>380</v>
      </c>
      <c r="C41" s="206" t="s">
        <v>43</v>
      </c>
      <c r="D41" s="206">
        <v>1</v>
      </c>
      <c r="E41" s="247"/>
      <c r="F41" s="247"/>
      <c r="G41" s="247"/>
      <c r="H41" s="247"/>
      <c r="I41" s="263">
        <v>3177</v>
      </c>
      <c r="J41" s="253"/>
      <c r="K41" s="253"/>
      <c r="L41" s="253"/>
      <c r="M41" s="253"/>
      <c r="N41" s="253"/>
      <c r="O41" s="253"/>
      <c r="P41" s="253"/>
      <c r="Q41" s="253"/>
      <c r="R41" s="253"/>
    </row>
    <row r="42" spans="1:18" x14ac:dyDescent="0.25">
      <c r="A42" s="108"/>
      <c r="B42" s="281" t="s">
        <v>381</v>
      </c>
      <c r="C42" s="282"/>
      <c r="D42" s="282"/>
      <c r="E42" s="245"/>
      <c r="F42" s="245"/>
      <c r="G42" s="245"/>
      <c r="H42" s="245"/>
      <c r="I42" s="276">
        <v>4527</v>
      </c>
      <c r="J42" s="253"/>
      <c r="K42" s="253"/>
      <c r="L42" s="253"/>
      <c r="M42" s="253"/>
      <c r="N42" s="253"/>
      <c r="O42" s="253"/>
      <c r="P42" s="253"/>
      <c r="Q42" s="253"/>
      <c r="R42" s="253"/>
    </row>
    <row r="43" spans="1:18" x14ac:dyDescent="0.25">
      <c r="A43" s="108"/>
      <c r="B43" s="230" t="s">
        <v>382</v>
      </c>
      <c r="C43" s="206" t="s">
        <v>403</v>
      </c>
      <c r="D43" s="80">
        <v>72</v>
      </c>
      <c r="E43" s="247"/>
      <c r="F43" s="247"/>
      <c r="G43" s="247"/>
      <c r="H43" s="247"/>
      <c r="I43" s="262">
        <v>4527</v>
      </c>
      <c r="J43" s="253"/>
      <c r="K43" s="253"/>
      <c r="L43" s="253"/>
      <c r="M43" s="253"/>
      <c r="N43" s="253"/>
      <c r="O43" s="253"/>
      <c r="P43" s="253"/>
      <c r="Q43" s="253"/>
      <c r="R43" s="253"/>
    </row>
    <row r="44" spans="1:18" x14ac:dyDescent="0.25">
      <c r="A44" s="291"/>
      <c r="B44" s="281" t="s">
        <v>383</v>
      </c>
      <c r="C44" s="282"/>
      <c r="D44" s="282"/>
      <c r="E44" s="245"/>
      <c r="F44" s="245"/>
      <c r="G44" s="245"/>
      <c r="H44" s="245"/>
      <c r="I44" s="276">
        <v>10377</v>
      </c>
      <c r="J44" s="253"/>
      <c r="K44" s="253"/>
      <c r="L44" s="253"/>
      <c r="M44" s="253"/>
      <c r="N44" s="253"/>
      <c r="O44" s="253"/>
      <c r="P44" s="253"/>
      <c r="Q44" s="253"/>
      <c r="R44" s="253"/>
    </row>
    <row r="45" spans="1:18" ht="26.25" x14ac:dyDescent="0.25">
      <c r="A45" s="108"/>
      <c r="B45" s="230" t="s">
        <v>384</v>
      </c>
      <c r="C45" s="206" t="s">
        <v>169</v>
      </c>
      <c r="D45" s="80">
        <v>2440</v>
      </c>
      <c r="E45" s="247"/>
      <c r="F45" s="247"/>
      <c r="G45" s="247"/>
      <c r="H45" s="247"/>
      <c r="I45" s="263">
        <v>10377</v>
      </c>
      <c r="J45" s="253"/>
      <c r="K45" s="253"/>
      <c r="L45" s="253"/>
      <c r="M45" s="253"/>
      <c r="N45" s="253"/>
      <c r="O45" s="253"/>
      <c r="P45" s="253"/>
      <c r="Q45" s="253"/>
      <c r="R45" s="253"/>
    </row>
    <row r="46" spans="1:18" x14ac:dyDescent="0.25">
      <c r="A46" s="108"/>
      <c r="B46" s="274" t="s">
        <v>385</v>
      </c>
      <c r="C46" s="277"/>
      <c r="D46" s="277"/>
      <c r="E46" s="245"/>
      <c r="F46" s="245"/>
      <c r="G46" s="245"/>
      <c r="H46" s="245"/>
      <c r="I46" s="280">
        <v>7600</v>
      </c>
      <c r="J46" s="253"/>
      <c r="K46" s="253"/>
      <c r="L46" s="253"/>
      <c r="M46" s="253"/>
      <c r="N46" s="253"/>
      <c r="O46" s="253"/>
      <c r="P46" s="253"/>
      <c r="Q46" s="253"/>
      <c r="R46" s="253"/>
    </row>
    <row r="47" spans="1:18" x14ac:dyDescent="0.25">
      <c r="A47" s="108"/>
      <c r="B47" s="230" t="s">
        <v>328</v>
      </c>
      <c r="C47" s="207" t="s">
        <v>64</v>
      </c>
      <c r="D47" s="209">
        <v>8</v>
      </c>
      <c r="E47" s="249"/>
      <c r="F47" s="249"/>
      <c r="G47" s="249"/>
      <c r="H47" s="249"/>
      <c r="I47" s="47">
        <v>4000</v>
      </c>
      <c r="J47" s="253"/>
      <c r="K47" s="253"/>
      <c r="L47" s="253"/>
      <c r="M47" s="253"/>
      <c r="N47" s="253"/>
      <c r="O47" s="253"/>
      <c r="P47" s="253"/>
      <c r="Q47" s="253"/>
      <c r="R47" s="253"/>
    </row>
    <row r="48" spans="1:18" x14ac:dyDescent="0.25">
      <c r="A48" s="108"/>
      <c r="B48" s="230" t="s">
        <v>386</v>
      </c>
      <c r="C48" s="207" t="s">
        <v>329</v>
      </c>
      <c r="D48" s="209">
        <v>4</v>
      </c>
      <c r="E48" s="249"/>
      <c r="F48" s="249"/>
      <c r="G48" s="249"/>
      <c r="H48" s="249"/>
      <c r="I48" s="47">
        <v>1500</v>
      </c>
      <c r="J48" s="253"/>
      <c r="K48" s="253"/>
      <c r="L48" s="253"/>
      <c r="M48" s="253"/>
      <c r="N48" s="253"/>
      <c r="O48" s="253"/>
      <c r="P48" s="253"/>
      <c r="Q48" s="253"/>
      <c r="R48" s="253"/>
    </row>
    <row r="49" spans="1:18" x14ac:dyDescent="0.25">
      <c r="A49" s="108"/>
      <c r="B49" s="230" t="s">
        <v>330</v>
      </c>
      <c r="C49" s="207" t="s">
        <v>170</v>
      </c>
      <c r="D49" s="209">
        <v>4</v>
      </c>
      <c r="E49" s="249"/>
      <c r="F49" s="249"/>
      <c r="G49" s="249"/>
      <c r="H49" s="249"/>
      <c r="I49" s="47">
        <v>900</v>
      </c>
      <c r="J49" s="253"/>
      <c r="K49" s="253"/>
      <c r="L49" s="253"/>
      <c r="M49" s="253"/>
      <c r="N49" s="253"/>
      <c r="O49" s="253"/>
      <c r="P49" s="253"/>
      <c r="Q49" s="253"/>
      <c r="R49" s="253"/>
    </row>
    <row r="50" spans="1:18" x14ac:dyDescent="0.25">
      <c r="A50" s="108"/>
      <c r="B50" s="231" t="s">
        <v>331</v>
      </c>
      <c r="C50" s="207" t="s">
        <v>329</v>
      </c>
      <c r="D50" s="258">
        <v>12</v>
      </c>
      <c r="E50" s="249"/>
      <c r="F50" s="249"/>
      <c r="G50" s="249"/>
      <c r="H50" s="249"/>
      <c r="I50" s="47">
        <v>1200</v>
      </c>
      <c r="J50" s="253"/>
      <c r="K50" s="253"/>
      <c r="L50" s="253"/>
      <c r="M50" s="253"/>
      <c r="N50" s="253"/>
      <c r="O50" s="253"/>
      <c r="P50" s="253"/>
      <c r="Q50" s="253"/>
      <c r="R50" s="253"/>
    </row>
    <row r="51" spans="1:18" x14ac:dyDescent="0.25">
      <c r="A51" s="108"/>
      <c r="B51" s="274" t="s">
        <v>387</v>
      </c>
      <c r="C51" s="279"/>
      <c r="D51" s="277"/>
      <c r="E51" s="245"/>
      <c r="F51" s="245"/>
      <c r="G51" s="245"/>
      <c r="H51" s="245"/>
      <c r="I51" s="280">
        <v>149467</v>
      </c>
      <c r="J51" s="253"/>
      <c r="K51" s="253"/>
      <c r="L51" s="253"/>
      <c r="M51" s="253"/>
      <c r="N51" s="253"/>
      <c r="O51" s="253"/>
      <c r="P51" s="253"/>
      <c r="Q51" s="253"/>
      <c r="R51" s="253"/>
    </row>
    <row r="52" spans="1:18" ht="26.25" x14ac:dyDescent="0.25">
      <c r="A52" s="108"/>
      <c r="B52" s="230" t="s">
        <v>388</v>
      </c>
      <c r="C52" s="206" t="s">
        <v>171</v>
      </c>
      <c r="D52" s="80">
        <v>44</v>
      </c>
      <c r="E52" s="247"/>
      <c r="F52" s="247"/>
      <c r="G52" s="247"/>
      <c r="H52" s="247"/>
      <c r="I52" s="262">
        <v>67</v>
      </c>
      <c r="J52" s="253"/>
      <c r="K52" s="253"/>
      <c r="L52" s="253"/>
      <c r="M52" s="253"/>
      <c r="N52" s="253"/>
      <c r="O52" s="253"/>
      <c r="P52" s="253"/>
      <c r="Q52" s="253"/>
      <c r="R52" s="253"/>
    </row>
    <row r="53" spans="1:18" x14ac:dyDescent="0.25">
      <c r="A53" s="18"/>
      <c r="B53" s="230" t="s">
        <v>332</v>
      </c>
      <c r="C53" s="206" t="s">
        <v>333</v>
      </c>
      <c r="D53" s="80">
        <v>6</v>
      </c>
      <c r="E53" s="247"/>
      <c r="F53" s="247"/>
      <c r="G53" s="247"/>
      <c r="H53" s="247"/>
      <c r="I53" s="262">
        <v>900</v>
      </c>
      <c r="J53" s="253"/>
      <c r="K53" s="253"/>
      <c r="L53" s="253"/>
      <c r="M53" s="253"/>
      <c r="N53" s="253"/>
      <c r="O53" s="253"/>
      <c r="P53" s="253"/>
      <c r="Q53" s="253"/>
      <c r="R53" s="253"/>
    </row>
    <row r="54" spans="1:18" x14ac:dyDescent="0.25">
      <c r="A54" s="18"/>
      <c r="B54" s="230" t="s">
        <v>389</v>
      </c>
      <c r="C54" s="206" t="s">
        <v>334</v>
      </c>
      <c r="D54" s="80">
        <v>11</v>
      </c>
      <c r="E54" s="247"/>
      <c r="F54" s="247"/>
      <c r="G54" s="247"/>
      <c r="H54" s="247"/>
      <c r="I54" s="262">
        <v>16500</v>
      </c>
      <c r="J54" s="253"/>
      <c r="K54" s="253"/>
      <c r="L54" s="253"/>
      <c r="M54" s="253"/>
      <c r="N54" s="253"/>
      <c r="O54" s="253"/>
      <c r="P54" s="253"/>
      <c r="Q54" s="253"/>
      <c r="R54" s="253"/>
    </row>
    <row r="55" spans="1:18" x14ac:dyDescent="0.25">
      <c r="A55" s="216"/>
      <c r="B55" s="230" t="s">
        <v>390</v>
      </c>
      <c r="C55" s="206" t="s">
        <v>335</v>
      </c>
      <c r="D55" s="80">
        <v>1</v>
      </c>
      <c r="E55" s="247"/>
      <c r="F55" s="247"/>
      <c r="G55" s="247"/>
      <c r="H55" s="247"/>
      <c r="I55" s="262">
        <v>132000</v>
      </c>
      <c r="J55" s="253"/>
      <c r="K55" s="253"/>
      <c r="L55" s="253"/>
      <c r="M55" s="253"/>
      <c r="N55" s="253"/>
      <c r="O55" s="253"/>
      <c r="P55" s="253"/>
      <c r="Q55" s="253"/>
      <c r="R55" s="253"/>
    </row>
    <row r="56" spans="1:18" x14ac:dyDescent="0.25">
      <c r="A56" s="108">
        <v>23</v>
      </c>
      <c r="B56" s="274" t="s">
        <v>391</v>
      </c>
      <c r="C56" s="277"/>
      <c r="D56" s="277"/>
      <c r="E56" s="254"/>
      <c r="F56" s="254"/>
      <c r="G56" s="254"/>
      <c r="H56" s="254"/>
      <c r="I56" s="276">
        <v>72960</v>
      </c>
      <c r="J56" s="253"/>
      <c r="K56" s="253"/>
      <c r="L56" s="253"/>
      <c r="M56" s="253"/>
      <c r="N56" s="253"/>
      <c r="O56" s="253"/>
      <c r="P56" s="253"/>
      <c r="Q56" s="253"/>
      <c r="R56" s="253"/>
    </row>
    <row r="57" spans="1:18" ht="26.25" x14ac:dyDescent="0.25">
      <c r="A57" s="216"/>
      <c r="B57" s="230" t="s">
        <v>392</v>
      </c>
      <c r="C57" s="119" t="s">
        <v>336</v>
      </c>
      <c r="D57" s="259">
        <v>770544</v>
      </c>
      <c r="E57" s="250"/>
      <c r="F57" s="250"/>
      <c r="G57" s="250"/>
      <c r="H57" s="250"/>
      <c r="I57" s="264">
        <v>72960</v>
      </c>
      <c r="J57" s="253"/>
      <c r="K57" s="253"/>
      <c r="L57" s="253"/>
      <c r="M57" s="253"/>
      <c r="N57" s="253"/>
      <c r="O57" s="253"/>
      <c r="P57" s="253"/>
      <c r="Q57" s="253"/>
      <c r="R57" s="253"/>
    </row>
    <row r="58" spans="1:18" x14ac:dyDescent="0.25">
      <c r="A58" s="18"/>
      <c r="B58" s="274" t="s">
        <v>393</v>
      </c>
      <c r="C58" s="277"/>
      <c r="D58" s="277"/>
      <c r="E58" s="247"/>
      <c r="F58" s="247"/>
      <c r="G58" s="247"/>
      <c r="H58" s="247"/>
      <c r="I58" s="278">
        <v>4800</v>
      </c>
      <c r="J58" s="253"/>
      <c r="K58" s="253"/>
      <c r="L58" s="253"/>
      <c r="M58" s="253"/>
      <c r="N58" s="253"/>
      <c r="O58" s="253"/>
      <c r="P58" s="253"/>
      <c r="Q58" s="253"/>
      <c r="R58" s="253"/>
    </row>
    <row r="59" spans="1:18" x14ac:dyDescent="0.25">
      <c r="A59" s="108">
        <v>24</v>
      </c>
      <c r="B59" s="232" t="s">
        <v>394</v>
      </c>
      <c r="C59" s="257" t="s">
        <v>260</v>
      </c>
      <c r="D59" s="260">
        <v>12</v>
      </c>
      <c r="E59" s="254"/>
      <c r="F59" s="254"/>
      <c r="G59" s="254"/>
      <c r="H59" s="254"/>
      <c r="I59" s="265">
        <v>2400</v>
      </c>
      <c r="J59" s="253"/>
      <c r="K59" s="253"/>
      <c r="L59" s="253"/>
      <c r="M59" s="253"/>
      <c r="N59" s="253"/>
      <c r="O59" s="253"/>
      <c r="P59" s="253"/>
      <c r="Q59" s="253"/>
      <c r="R59" s="253"/>
    </row>
    <row r="60" spans="1:18" ht="26.25" x14ac:dyDescent="0.25">
      <c r="A60" s="18"/>
      <c r="B60" s="230" t="s">
        <v>395</v>
      </c>
      <c r="C60" s="80" t="s">
        <v>337</v>
      </c>
      <c r="D60" s="80">
        <v>1</v>
      </c>
      <c r="E60" s="250"/>
      <c r="F60" s="250"/>
      <c r="G60" s="250"/>
      <c r="H60" s="250"/>
      <c r="I60" s="265">
        <v>2400</v>
      </c>
      <c r="J60" s="253"/>
      <c r="K60" s="253"/>
      <c r="L60" s="253"/>
      <c r="M60" s="253"/>
      <c r="N60" s="253"/>
      <c r="O60" s="253"/>
      <c r="P60" s="253"/>
      <c r="Q60" s="253"/>
      <c r="R60" s="253"/>
    </row>
    <row r="61" spans="1:18" x14ac:dyDescent="0.25">
      <c r="A61" s="273"/>
      <c r="B61" s="274" t="s">
        <v>338</v>
      </c>
      <c r="C61" s="275"/>
      <c r="D61" s="275"/>
      <c r="E61" s="255"/>
      <c r="F61" s="255"/>
      <c r="G61" s="255"/>
      <c r="H61" s="255"/>
      <c r="I61" s="276">
        <v>276720</v>
      </c>
      <c r="J61" s="255"/>
      <c r="K61" s="255"/>
      <c r="L61" s="255"/>
      <c r="M61" s="255"/>
      <c r="N61" s="255"/>
      <c r="O61" s="255"/>
      <c r="P61" s="255"/>
      <c r="Q61" s="255"/>
      <c r="R61" s="256"/>
    </row>
    <row r="62" spans="1:18" x14ac:dyDescent="0.25">
      <c r="A62" s="108">
        <v>25</v>
      </c>
      <c r="B62" s="233" t="s">
        <v>339</v>
      </c>
      <c r="C62" s="210" t="s">
        <v>122</v>
      </c>
      <c r="D62" s="71">
        <v>24</v>
      </c>
      <c r="E62" s="248"/>
      <c r="F62" s="248"/>
      <c r="G62" s="248"/>
      <c r="H62" s="248"/>
      <c r="I62" s="265">
        <v>2400</v>
      </c>
      <c r="J62" s="253"/>
      <c r="K62" s="253"/>
      <c r="L62" s="253"/>
      <c r="M62" s="253"/>
      <c r="N62" s="253"/>
      <c r="O62" s="253"/>
      <c r="P62" s="253"/>
      <c r="Q62" s="253"/>
      <c r="R62" s="253"/>
    </row>
    <row r="63" spans="1:18" x14ac:dyDescent="0.25">
      <c r="A63" s="108"/>
      <c r="B63" s="234" t="s">
        <v>340</v>
      </c>
      <c r="C63" s="209" t="s">
        <v>172</v>
      </c>
      <c r="D63" s="80">
        <v>316</v>
      </c>
      <c r="E63" s="249"/>
      <c r="F63" s="249"/>
      <c r="G63" s="249"/>
      <c r="H63" s="249"/>
      <c r="I63" s="262">
        <v>274320</v>
      </c>
      <c r="J63" s="253"/>
      <c r="K63" s="253"/>
      <c r="L63" s="253"/>
      <c r="M63" s="253"/>
      <c r="N63" s="253"/>
      <c r="O63" s="253"/>
      <c r="P63" s="253"/>
      <c r="Q63" s="253"/>
      <c r="R63" s="253"/>
    </row>
    <row r="64" spans="1:18" x14ac:dyDescent="0.25">
      <c r="A64" s="108"/>
      <c r="B64" s="270" t="s">
        <v>341</v>
      </c>
      <c r="C64" s="271"/>
      <c r="D64" s="271"/>
      <c r="E64" s="251"/>
      <c r="F64" s="251"/>
      <c r="G64" s="251"/>
      <c r="H64" s="251"/>
      <c r="I64" s="272">
        <v>34900</v>
      </c>
      <c r="J64" s="251"/>
      <c r="K64" s="251"/>
      <c r="L64" s="251"/>
      <c r="M64" s="251"/>
      <c r="N64" s="251"/>
      <c r="O64" s="251"/>
      <c r="P64" s="251"/>
      <c r="Q64" s="251"/>
      <c r="R64" s="252"/>
    </row>
    <row r="65" spans="1:18" x14ac:dyDescent="0.25">
      <c r="A65" s="108">
        <v>26</v>
      </c>
      <c r="B65" s="235" t="s">
        <v>396</v>
      </c>
      <c r="C65" s="209" t="s">
        <v>404</v>
      </c>
      <c r="D65" s="261">
        <v>1</v>
      </c>
      <c r="E65" s="245"/>
      <c r="F65" s="245"/>
      <c r="G65" s="245"/>
      <c r="H65" s="245"/>
      <c r="I65" s="266">
        <v>20000</v>
      </c>
      <c r="J65" s="246"/>
      <c r="K65" s="246"/>
      <c r="L65" s="246"/>
      <c r="M65" s="246"/>
      <c r="N65" s="246"/>
      <c r="O65" s="246"/>
      <c r="P65" s="246"/>
      <c r="Q65" s="246"/>
      <c r="R65" s="246"/>
    </row>
    <row r="66" spans="1:18" x14ac:dyDescent="0.25">
      <c r="A66" s="108"/>
      <c r="B66" s="236" t="s">
        <v>397</v>
      </c>
      <c r="C66" s="209" t="s">
        <v>174</v>
      </c>
      <c r="D66" s="261">
        <v>12</v>
      </c>
      <c r="E66" s="244"/>
      <c r="F66" s="244"/>
      <c r="G66" s="244"/>
      <c r="H66" s="244"/>
      <c r="I66" s="266">
        <v>9000</v>
      </c>
      <c r="J66" s="246"/>
      <c r="K66" s="246"/>
      <c r="L66" s="246"/>
      <c r="M66" s="246"/>
      <c r="N66" s="246"/>
      <c r="O66" s="246"/>
      <c r="P66" s="246"/>
      <c r="Q66" s="246"/>
      <c r="R66" s="246"/>
    </row>
    <row r="67" spans="1:18" x14ac:dyDescent="0.25">
      <c r="A67" s="108"/>
      <c r="B67" s="236" t="s">
        <v>342</v>
      </c>
      <c r="C67" s="209" t="s">
        <v>173</v>
      </c>
      <c r="D67" s="261">
        <v>12</v>
      </c>
      <c r="E67" s="244"/>
      <c r="F67" s="244"/>
      <c r="G67" s="244"/>
      <c r="H67" s="244"/>
      <c r="I67" s="266">
        <v>600</v>
      </c>
      <c r="J67" s="246"/>
      <c r="K67" s="246"/>
      <c r="L67" s="246"/>
      <c r="M67" s="246"/>
      <c r="N67" s="246"/>
      <c r="O67" s="246"/>
      <c r="P67" s="246"/>
      <c r="Q67" s="246"/>
      <c r="R67" s="246"/>
    </row>
    <row r="68" spans="1:18" x14ac:dyDescent="0.25">
      <c r="A68" s="213"/>
      <c r="B68" s="235" t="s">
        <v>398</v>
      </c>
      <c r="C68" s="209"/>
      <c r="D68" s="261">
        <v>2</v>
      </c>
      <c r="E68" s="244"/>
      <c r="F68" s="244"/>
      <c r="G68" s="244"/>
      <c r="H68" s="244"/>
      <c r="I68" s="266">
        <v>2200</v>
      </c>
      <c r="J68" s="246"/>
      <c r="K68" s="246"/>
      <c r="L68" s="246"/>
      <c r="M68" s="246"/>
      <c r="N68" s="246"/>
      <c r="O68" s="246"/>
      <c r="P68" s="246"/>
      <c r="Q68" s="246"/>
      <c r="R68" s="246"/>
    </row>
    <row r="69" spans="1:18" x14ac:dyDescent="0.25">
      <c r="A69" s="108">
        <v>27</v>
      </c>
      <c r="B69" s="236" t="s">
        <v>399</v>
      </c>
      <c r="C69" s="209"/>
      <c r="D69" s="261">
        <v>2</v>
      </c>
      <c r="E69" s="245"/>
      <c r="F69" s="245"/>
      <c r="G69" s="245"/>
      <c r="H69" s="245"/>
      <c r="I69" s="266">
        <v>1500</v>
      </c>
      <c r="J69" s="246"/>
      <c r="K69" s="246"/>
      <c r="L69" s="246"/>
      <c r="M69" s="246"/>
      <c r="N69" s="246"/>
      <c r="O69" s="246"/>
      <c r="P69" s="246"/>
      <c r="Q69" s="246"/>
      <c r="R69" s="246"/>
    </row>
    <row r="70" spans="1:18" x14ac:dyDescent="0.25">
      <c r="A70" s="18"/>
      <c r="B70" s="235" t="s">
        <v>400</v>
      </c>
      <c r="C70" s="209" t="s">
        <v>173</v>
      </c>
      <c r="D70" s="261">
        <v>1</v>
      </c>
      <c r="E70" s="250"/>
      <c r="F70" s="250"/>
      <c r="G70" s="250"/>
      <c r="H70" s="250"/>
      <c r="I70" s="266">
        <v>1600</v>
      </c>
      <c r="J70" s="246"/>
      <c r="K70" s="246"/>
      <c r="L70" s="246"/>
      <c r="M70" s="246"/>
      <c r="N70" s="246"/>
      <c r="O70" s="246"/>
      <c r="P70" s="246"/>
      <c r="Q70" s="246"/>
      <c r="R70" s="246"/>
    </row>
    <row r="71" spans="1:18" x14ac:dyDescent="0.25">
      <c r="A71" s="18"/>
      <c r="B71" s="281" t="s">
        <v>343</v>
      </c>
      <c r="C71" s="282"/>
      <c r="D71" s="282"/>
      <c r="E71" s="244"/>
      <c r="F71" s="244"/>
      <c r="G71" s="244"/>
      <c r="H71" s="244"/>
      <c r="I71" s="276">
        <v>45550</v>
      </c>
      <c r="J71" s="246"/>
      <c r="K71" s="246"/>
      <c r="L71" s="246"/>
      <c r="M71" s="246"/>
      <c r="N71" s="246"/>
      <c r="O71" s="246"/>
      <c r="P71" s="246"/>
      <c r="Q71" s="246"/>
      <c r="R71" s="246"/>
    </row>
    <row r="72" spans="1:18" x14ac:dyDescent="0.25">
      <c r="A72" s="216"/>
      <c r="B72" s="237" t="s">
        <v>344</v>
      </c>
      <c r="C72" s="211" t="s">
        <v>345</v>
      </c>
      <c r="D72" s="71">
        <v>316</v>
      </c>
      <c r="E72" s="244" t="e">
        <f>J65=J724F73</f>
        <v>#NAME?</v>
      </c>
      <c r="F72" s="244"/>
      <c r="G72" s="244"/>
      <c r="H72" s="244"/>
      <c r="I72" s="263">
        <v>45000</v>
      </c>
      <c r="J72" s="246">
        <v>4</v>
      </c>
      <c r="K72" s="246"/>
      <c r="L72" s="246"/>
      <c r="M72" s="246"/>
      <c r="N72" s="246"/>
      <c r="O72" s="246"/>
      <c r="P72" s="246"/>
      <c r="Q72" s="246"/>
      <c r="R72" s="246"/>
    </row>
    <row r="73" spans="1:18" x14ac:dyDescent="0.25">
      <c r="A73" s="108"/>
      <c r="B73" s="238" t="s">
        <v>346</v>
      </c>
      <c r="C73" s="80" t="s">
        <v>347</v>
      </c>
      <c r="D73" s="80">
        <v>11</v>
      </c>
      <c r="E73" s="245"/>
      <c r="F73" s="245"/>
      <c r="G73" s="245"/>
      <c r="H73" s="245"/>
      <c r="I73" s="263">
        <v>550</v>
      </c>
      <c r="J73" s="246"/>
      <c r="K73" s="246"/>
      <c r="L73" s="246"/>
      <c r="M73" s="246"/>
      <c r="N73" s="246"/>
      <c r="O73" s="246"/>
      <c r="P73" s="246"/>
      <c r="Q73" s="246"/>
      <c r="R73" s="246"/>
    </row>
    <row r="74" spans="1:18" x14ac:dyDescent="0.25">
      <c r="A74" s="213"/>
      <c r="B74" s="281" t="s">
        <v>348</v>
      </c>
      <c r="C74" s="283"/>
      <c r="D74" s="283"/>
      <c r="E74" s="243"/>
      <c r="F74" s="243"/>
      <c r="G74" s="243"/>
      <c r="H74" s="243"/>
      <c r="I74" s="276">
        <v>50400</v>
      </c>
      <c r="J74" s="246"/>
      <c r="K74" s="246"/>
      <c r="L74" s="246"/>
      <c r="M74" s="246"/>
      <c r="N74" s="246"/>
      <c r="O74" s="246"/>
      <c r="P74" s="246"/>
      <c r="Q74" s="246"/>
      <c r="R74" s="246"/>
    </row>
    <row r="75" spans="1:18" x14ac:dyDescent="0.25">
      <c r="A75" s="108">
        <v>28</v>
      </c>
      <c r="B75" s="239" t="s">
        <v>401</v>
      </c>
      <c r="C75" s="242" t="s">
        <v>175</v>
      </c>
      <c r="D75" s="242">
        <v>1</v>
      </c>
      <c r="E75" s="245"/>
      <c r="F75" s="245"/>
      <c r="G75" s="245"/>
      <c r="H75" s="245"/>
      <c r="I75" s="267">
        <v>400</v>
      </c>
      <c r="J75" s="246"/>
      <c r="K75" s="246"/>
      <c r="L75" s="246"/>
      <c r="M75" s="246"/>
      <c r="N75" s="246"/>
      <c r="O75" s="246"/>
      <c r="P75" s="246"/>
      <c r="Q75" s="246"/>
      <c r="R75" s="246"/>
    </row>
    <row r="76" spans="1:18" x14ac:dyDescent="0.25">
      <c r="B76" s="240" t="s">
        <v>402</v>
      </c>
      <c r="C76" s="208" t="s">
        <v>43</v>
      </c>
      <c r="D76" s="80">
        <v>12</v>
      </c>
      <c r="E76" s="246"/>
      <c r="F76" s="246"/>
      <c r="G76" s="246"/>
      <c r="H76" s="246"/>
      <c r="I76" s="262">
        <v>50000</v>
      </c>
      <c r="J76" s="246"/>
      <c r="K76" s="246"/>
      <c r="L76" s="246"/>
      <c r="M76" s="246"/>
      <c r="N76" s="246"/>
      <c r="O76" s="246"/>
      <c r="P76" s="246"/>
      <c r="Q76" s="246"/>
      <c r="R76" s="246"/>
    </row>
    <row r="79" spans="1:18" x14ac:dyDescent="0.25">
      <c r="B79" s="241"/>
    </row>
  </sheetData>
  <mergeCells count="25">
    <mergeCell ref="A2:B2"/>
    <mergeCell ref="A4:B4"/>
    <mergeCell ref="C4:I4"/>
    <mergeCell ref="A5:B5"/>
    <mergeCell ref="A6:B7"/>
    <mergeCell ref="C7:F7"/>
    <mergeCell ref="G7:I7"/>
    <mergeCell ref="C6:F6"/>
    <mergeCell ref="G6:I6"/>
    <mergeCell ref="A8:A10"/>
    <mergeCell ref="B8:B10"/>
    <mergeCell ref="C8:C10"/>
    <mergeCell ref="A1:I1"/>
    <mergeCell ref="A11:B11"/>
    <mergeCell ref="D8:D10"/>
    <mergeCell ref="E8:H8"/>
    <mergeCell ref="E9:E10"/>
    <mergeCell ref="F9:F10"/>
    <mergeCell ref="G9:G10"/>
    <mergeCell ref="H9:H10"/>
    <mergeCell ref="I8:I10"/>
    <mergeCell ref="A3:B3"/>
    <mergeCell ref="C3:I3"/>
    <mergeCell ref="C5:F5"/>
    <mergeCell ref="G5:I5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rowBreaks count="1" manualBreakCount="1">
    <brk id="50" max="8" man="1"/>
  </rowBreaks>
  <ignoredErrors>
    <ignoredError sqref="D14:D20 D22:D25 D27:D29 D30 D32:D3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topLeftCell="B2" zoomScale="115" zoomScaleNormal="115" zoomScaleSheetLayoutView="115" workbookViewId="0">
      <selection activeCell="J1" sqref="J1"/>
    </sheetView>
  </sheetViews>
  <sheetFormatPr baseColWidth="10" defaultRowHeight="15" x14ac:dyDescent="0.25"/>
  <cols>
    <col min="1" max="1" width="2.42578125" customWidth="1"/>
    <col min="2" max="2" width="64.7109375" customWidth="1"/>
    <col min="3" max="3" width="12.7109375" customWidth="1"/>
    <col min="4" max="4" width="8.7109375" customWidth="1"/>
    <col min="5" max="5" width="10" customWidth="1"/>
    <col min="6" max="6" width="9.42578125" customWidth="1"/>
    <col min="7" max="8" width="6.7109375" customWidth="1"/>
    <col min="9" max="9" width="13.7109375" customWidth="1"/>
  </cols>
  <sheetData>
    <row r="1" spans="1:9" x14ac:dyDescent="0.25">
      <c r="A1" s="328" t="s">
        <v>228</v>
      </c>
      <c r="B1" s="328"/>
      <c r="C1" s="328"/>
      <c r="D1" s="328"/>
      <c r="E1" s="328"/>
      <c r="F1" s="328"/>
      <c r="G1" s="328"/>
      <c r="H1" s="328"/>
      <c r="I1" s="328"/>
    </row>
    <row r="2" spans="1:9" s="3" customFormat="1" ht="12.75" x14ac:dyDescent="0.2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314" t="s">
        <v>15</v>
      </c>
      <c r="B3" s="305"/>
      <c r="C3" s="298" t="s">
        <v>1</v>
      </c>
      <c r="D3" s="298"/>
      <c r="E3" s="298"/>
      <c r="F3" s="298"/>
      <c r="G3" s="298"/>
      <c r="H3" s="298"/>
      <c r="I3" s="298"/>
    </row>
    <row r="4" spans="1:9" s="3" customFormat="1" ht="30" customHeight="1" x14ac:dyDescent="0.2">
      <c r="A4" s="320" t="s">
        <v>21</v>
      </c>
      <c r="B4" s="333"/>
      <c r="C4" s="327" t="s">
        <v>26</v>
      </c>
      <c r="D4" s="327"/>
      <c r="E4" s="327"/>
      <c r="F4" s="327"/>
      <c r="G4" s="327"/>
      <c r="H4" s="327"/>
      <c r="I4" s="327"/>
    </row>
    <row r="5" spans="1:9" s="4" customFormat="1" ht="27" customHeight="1" x14ac:dyDescent="0.25">
      <c r="A5" s="314" t="s">
        <v>12</v>
      </c>
      <c r="B5" s="305"/>
      <c r="C5" s="316" t="s">
        <v>33</v>
      </c>
      <c r="D5" s="316"/>
      <c r="E5" s="316"/>
      <c r="F5" s="316"/>
      <c r="G5" s="298" t="s">
        <v>34</v>
      </c>
      <c r="H5" s="298"/>
      <c r="I5" s="298"/>
    </row>
    <row r="6" spans="1:9" s="3" customFormat="1" ht="30" customHeight="1" x14ac:dyDescent="0.2">
      <c r="A6" s="320" t="s">
        <v>31</v>
      </c>
      <c r="B6" s="333"/>
      <c r="C6" s="297" t="s">
        <v>105</v>
      </c>
      <c r="D6" s="297"/>
      <c r="E6" s="297"/>
      <c r="F6" s="297"/>
      <c r="G6" s="297" t="s">
        <v>106</v>
      </c>
      <c r="H6" s="297"/>
      <c r="I6" s="297"/>
    </row>
    <row r="7" spans="1:9" s="4" customFormat="1" ht="14.1" customHeight="1" x14ac:dyDescent="0.25">
      <c r="A7" s="299" t="s">
        <v>2</v>
      </c>
      <c r="B7" s="299" t="s">
        <v>3</v>
      </c>
      <c r="C7" s="299" t="s">
        <v>4</v>
      </c>
      <c r="D7" s="299" t="s">
        <v>5</v>
      </c>
      <c r="E7" s="314" t="s">
        <v>6</v>
      </c>
      <c r="F7" s="304"/>
      <c r="G7" s="304"/>
      <c r="H7" s="305"/>
      <c r="I7" s="299" t="s">
        <v>7</v>
      </c>
    </row>
    <row r="8" spans="1:9" s="4" customFormat="1" ht="14.1" customHeight="1" x14ac:dyDescent="0.25">
      <c r="A8" s="300"/>
      <c r="B8" s="300"/>
      <c r="C8" s="300"/>
      <c r="D8" s="300"/>
      <c r="E8" s="299" t="s">
        <v>8</v>
      </c>
      <c r="F8" s="299" t="s">
        <v>37</v>
      </c>
      <c r="G8" s="299" t="s">
        <v>38</v>
      </c>
      <c r="H8" s="299" t="s">
        <v>39</v>
      </c>
      <c r="I8" s="300"/>
    </row>
    <row r="9" spans="1:9" s="4" customFormat="1" ht="14.1" customHeight="1" x14ac:dyDescent="0.25">
      <c r="A9" s="337"/>
      <c r="B9" s="337"/>
      <c r="C9" s="337"/>
      <c r="D9" s="337"/>
      <c r="E9" s="337"/>
      <c r="F9" s="337"/>
      <c r="G9" s="337"/>
      <c r="H9" s="337"/>
      <c r="I9" s="337"/>
    </row>
    <row r="10" spans="1:9" s="3" customFormat="1" ht="12.75" x14ac:dyDescent="0.2">
      <c r="A10" s="295" t="s">
        <v>40</v>
      </c>
      <c r="B10" s="296"/>
      <c r="C10" s="5"/>
      <c r="D10" s="24"/>
      <c r="E10" s="25"/>
      <c r="F10" s="25"/>
      <c r="G10" s="25"/>
      <c r="H10" s="25"/>
      <c r="I10" s="26"/>
    </row>
    <row r="11" spans="1:9" s="3" customFormat="1" x14ac:dyDescent="0.2">
      <c r="A11" s="36"/>
      <c r="B11" s="104" t="s">
        <v>45</v>
      </c>
      <c r="C11" s="5"/>
      <c r="D11" s="24"/>
      <c r="E11" s="25"/>
      <c r="F11" s="25"/>
      <c r="G11" s="25"/>
      <c r="H11" s="25"/>
      <c r="I11" s="69">
        <v>180000</v>
      </c>
    </row>
    <row r="12" spans="1:9" s="3" customFormat="1" ht="12.75" x14ac:dyDescent="0.2">
      <c r="A12" s="176" t="s">
        <v>149</v>
      </c>
      <c r="B12" s="193" t="s">
        <v>176</v>
      </c>
      <c r="C12" s="194"/>
      <c r="D12" s="334"/>
      <c r="E12" s="335"/>
      <c r="F12" s="335"/>
      <c r="G12" s="335"/>
      <c r="H12" s="336"/>
      <c r="I12" s="38"/>
    </row>
    <row r="13" spans="1:9" s="3" customFormat="1" x14ac:dyDescent="0.2">
      <c r="A13" s="217">
        <v>1</v>
      </c>
      <c r="B13" s="177" t="s">
        <v>46</v>
      </c>
      <c r="C13" s="178" t="s">
        <v>315</v>
      </c>
      <c r="D13" s="27">
        <f t="shared" ref="D13:D63" si="0">SUM(E13:H13)</f>
        <v>256996.08</v>
      </c>
      <c r="E13" s="49">
        <v>64249.02</v>
      </c>
      <c r="F13" s="49">
        <v>64249.02</v>
      </c>
      <c r="G13" s="49">
        <v>64249.02</v>
      </c>
      <c r="H13" s="49">
        <v>64249.02</v>
      </c>
      <c r="I13" s="38"/>
    </row>
    <row r="14" spans="1:9" s="3" customFormat="1" ht="12.75" x14ac:dyDescent="0.2">
      <c r="A14" s="217">
        <v>2</v>
      </c>
      <c r="B14" s="177" t="s">
        <v>241</v>
      </c>
      <c r="C14" s="179" t="s">
        <v>48</v>
      </c>
      <c r="D14" s="27">
        <f t="shared" si="0"/>
        <v>100</v>
      </c>
      <c r="E14" s="30">
        <v>25</v>
      </c>
      <c r="F14" s="30">
        <v>25</v>
      </c>
      <c r="G14" s="30">
        <v>25</v>
      </c>
      <c r="H14" s="30">
        <v>25</v>
      </c>
      <c r="I14" s="38"/>
    </row>
    <row r="15" spans="1:9" s="3" customFormat="1" x14ac:dyDescent="0.2">
      <c r="A15" s="217">
        <v>3</v>
      </c>
      <c r="B15" s="180" t="s">
        <v>242</v>
      </c>
      <c r="C15" s="179" t="s">
        <v>315</v>
      </c>
      <c r="D15" s="27">
        <f t="shared" si="0"/>
        <v>256996.08</v>
      </c>
      <c r="E15" s="40">
        <v>64249.02</v>
      </c>
      <c r="F15" s="40">
        <v>64249.02</v>
      </c>
      <c r="G15" s="30">
        <v>64249.02</v>
      </c>
      <c r="H15" s="30">
        <v>64249.02</v>
      </c>
      <c r="I15" s="38"/>
    </row>
    <row r="16" spans="1:9" s="3" customFormat="1" ht="12.75" x14ac:dyDescent="0.2">
      <c r="A16" s="217">
        <v>4</v>
      </c>
      <c r="B16" s="181" t="s">
        <v>49</v>
      </c>
      <c r="C16" s="179" t="s">
        <v>44</v>
      </c>
      <c r="D16" s="27">
        <f t="shared" si="0"/>
        <v>133</v>
      </c>
      <c r="E16" s="35">
        <v>33</v>
      </c>
      <c r="F16" s="35">
        <v>33</v>
      </c>
      <c r="G16" s="35">
        <v>33</v>
      </c>
      <c r="H16" s="35">
        <v>34</v>
      </c>
      <c r="I16" s="38"/>
    </row>
    <row r="17" spans="1:9" s="3" customFormat="1" ht="12.75" x14ac:dyDescent="0.2">
      <c r="A17" s="217">
        <v>5</v>
      </c>
      <c r="B17" s="177" t="s">
        <v>50</v>
      </c>
      <c r="C17" s="179" t="s">
        <v>51</v>
      </c>
      <c r="D17" s="27">
        <f t="shared" si="0"/>
        <v>1166</v>
      </c>
      <c r="E17" s="30">
        <v>291</v>
      </c>
      <c r="F17" s="30">
        <v>291</v>
      </c>
      <c r="G17" s="30">
        <v>292</v>
      </c>
      <c r="H17" s="30">
        <v>292</v>
      </c>
      <c r="I17" s="38"/>
    </row>
    <row r="18" spans="1:9" s="3" customFormat="1" x14ac:dyDescent="0.2">
      <c r="A18" s="217">
        <v>6</v>
      </c>
      <c r="B18" s="177" t="s">
        <v>52</v>
      </c>
      <c r="C18" s="178" t="s">
        <v>315</v>
      </c>
      <c r="D18" s="27">
        <f t="shared" si="0"/>
        <v>666</v>
      </c>
      <c r="E18" s="30">
        <v>166</v>
      </c>
      <c r="F18" s="30">
        <v>166</v>
      </c>
      <c r="G18" s="30">
        <v>167</v>
      </c>
      <c r="H18" s="30">
        <v>167</v>
      </c>
      <c r="I18" s="38"/>
    </row>
    <row r="19" spans="1:9" s="3" customFormat="1" ht="12.75" x14ac:dyDescent="0.2">
      <c r="A19" s="217">
        <v>7</v>
      </c>
      <c r="B19" s="177" t="s">
        <v>53</v>
      </c>
      <c r="C19" s="179" t="s">
        <v>54</v>
      </c>
      <c r="D19" s="27">
        <f t="shared" si="0"/>
        <v>80</v>
      </c>
      <c r="E19" s="30">
        <v>20</v>
      </c>
      <c r="F19" s="30">
        <v>20</v>
      </c>
      <c r="G19" s="30">
        <v>20</v>
      </c>
      <c r="H19" s="30">
        <v>20</v>
      </c>
      <c r="I19" s="38"/>
    </row>
    <row r="20" spans="1:9" s="3" customFormat="1" ht="12.75" x14ac:dyDescent="0.2">
      <c r="A20" s="217">
        <v>8</v>
      </c>
      <c r="B20" s="177" t="s">
        <v>55</v>
      </c>
      <c r="C20" s="179" t="s">
        <v>56</v>
      </c>
      <c r="D20" s="27">
        <f t="shared" si="0"/>
        <v>12</v>
      </c>
      <c r="E20" s="30">
        <v>3</v>
      </c>
      <c r="F20" s="30">
        <v>3</v>
      </c>
      <c r="G20" s="30">
        <v>3</v>
      </c>
      <c r="H20" s="30">
        <v>3</v>
      </c>
      <c r="I20" s="38"/>
    </row>
    <row r="21" spans="1:9" s="3" customFormat="1" x14ac:dyDescent="0.2">
      <c r="A21" s="217">
        <v>9</v>
      </c>
      <c r="B21" s="177" t="s">
        <v>57</v>
      </c>
      <c r="C21" s="178" t="s">
        <v>315</v>
      </c>
      <c r="D21" s="27">
        <f t="shared" si="0"/>
        <v>256996.08</v>
      </c>
      <c r="E21" s="49">
        <v>64249.02</v>
      </c>
      <c r="F21" s="49">
        <v>64249.02</v>
      </c>
      <c r="G21" s="30">
        <v>64249.02</v>
      </c>
      <c r="H21" s="30">
        <v>64249.02</v>
      </c>
      <c r="I21" s="31"/>
    </row>
    <row r="22" spans="1:9" s="3" customFormat="1" x14ac:dyDescent="0.2">
      <c r="A22" s="217">
        <v>10</v>
      </c>
      <c r="B22" s="177" t="s">
        <v>58</v>
      </c>
      <c r="C22" s="178" t="s">
        <v>315</v>
      </c>
      <c r="D22" s="27">
        <f t="shared" si="0"/>
        <v>256996.08</v>
      </c>
      <c r="E22" s="30">
        <v>64249.02</v>
      </c>
      <c r="F22" s="30">
        <v>64249.02</v>
      </c>
      <c r="G22" s="30">
        <v>64249.02</v>
      </c>
      <c r="H22" s="30">
        <v>64249.02</v>
      </c>
      <c r="I22" s="31"/>
    </row>
    <row r="23" spans="1:9" s="3" customFormat="1" ht="12.75" x14ac:dyDescent="0.2">
      <c r="A23" s="176" t="s">
        <v>150</v>
      </c>
      <c r="B23" s="193" t="s">
        <v>177</v>
      </c>
      <c r="C23" s="194"/>
      <c r="D23" s="20"/>
      <c r="E23" s="21"/>
      <c r="F23" s="21"/>
      <c r="G23" s="21"/>
      <c r="H23" s="22"/>
      <c r="I23" s="12"/>
    </row>
    <row r="24" spans="1:9" s="3" customFormat="1" ht="12.75" x14ac:dyDescent="0.2">
      <c r="A24" s="217">
        <v>1</v>
      </c>
      <c r="B24" s="181" t="s">
        <v>59</v>
      </c>
      <c r="C24" s="182" t="s">
        <v>47</v>
      </c>
      <c r="D24" s="27">
        <f t="shared" si="0"/>
        <v>4800</v>
      </c>
      <c r="E24" s="30">
        <v>1200</v>
      </c>
      <c r="F24" s="30">
        <v>1200</v>
      </c>
      <c r="G24" s="30">
        <v>1200</v>
      </c>
      <c r="H24" s="30">
        <v>1200</v>
      </c>
      <c r="I24" s="31"/>
    </row>
    <row r="25" spans="1:9" s="3" customFormat="1" ht="12.75" x14ac:dyDescent="0.2">
      <c r="A25" s="217">
        <v>2</v>
      </c>
      <c r="B25" s="181" t="s">
        <v>49</v>
      </c>
      <c r="C25" s="183" t="s">
        <v>60</v>
      </c>
      <c r="D25" s="27">
        <f t="shared" si="0"/>
        <v>200</v>
      </c>
      <c r="E25" s="30">
        <v>50</v>
      </c>
      <c r="F25" s="30">
        <v>50</v>
      </c>
      <c r="G25" s="30">
        <v>50</v>
      </c>
      <c r="H25" s="30">
        <v>50</v>
      </c>
      <c r="I25" s="31"/>
    </row>
    <row r="26" spans="1:9" s="3" customFormat="1" ht="12.75" x14ac:dyDescent="0.2">
      <c r="A26" s="176" t="s">
        <v>316</v>
      </c>
      <c r="B26" s="193" t="s">
        <v>178</v>
      </c>
      <c r="C26" s="194"/>
      <c r="D26" s="20"/>
      <c r="E26" s="21"/>
      <c r="F26" s="21"/>
      <c r="G26" s="21"/>
      <c r="H26" s="22"/>
      <c r="I26" s="12"/>
    </row>
    <row r="27" spans="1:9" s="3" customFormat="1" ht="12.75" x14ac:dyDescent="0.2">
      <c r="A27" s="217">
        <v>1</v>
      </c>
      <c r="B27" s="184" t="s">
        <v>61</v>
      </c>
      <c r="C27" s="185" t="s">
        <v>44</v>
      </c>
      <c r="D27" s="27">
        <f t="shared" si="0"/>
        <v>288</v>
      </c>
      <c r="E27" s="30">
        <v>72</v>
      </c>
      <c r="F27" s="30">
        <v>72</v>
      </c>
      <c r="G27" s="30">
        <v>72</v>
      </c>
      <c r="H27" s="30">
        <v>72</v>
      </c>
      <c r="I27" s="50"/>
    </row>
    <row r="28" spans="1:9" s="3" customFormat="1" ht="12.75" x14ac:dyDescent="0.2">
      <c r="A28" s="217">
        <v>2</v>
      </c>
      <c r="B28" s="184" t="s">
        <v>62</v>
      </c>
      <c r="C28" s="185" t="s">
        <v>63</v>
      </c>
      <c r="D28" s="27">
        <f t="shared" si="0"/>
        <v>160</v>
      </c>
      <c r="E28" s="30">
        <v>40</v>
      </c>
      <c r="F28" s="30">
        <v>40</v>
      </c>
      <c r="G28" s="30">
        <v>40</v>
      </c>
      <c r="H28" s="30">
        <v>40</v>
      </c>
      <c r="I28" s="31"/>
    </row>
    <row r="29" spans="1:9" s="3" customFormat="1" ht="12.75" x14ac:dyDescent="0.2">
      <c r="A29" s="217">
        <v>3</v>
      </c>
      <c r="B29" s="184" t="s">
        <v>317</v>
      </c>
      <c r="C29" s="185" t="s">
        <v>47</v>
      </c>
      <c r="D29" s="27">
        <f t="shared" si="0"/>
        <v>26165</v>
      </c>
      <c r="E29" s="30">
        <v>6541</v>
      </c>
      <c r="F29" s="30">
        <v>6541</v>
      </c>
      <c r="G29" s="30">
        <v>6541</v>
      </c>
      <c r="H29" s="30">
        <v>6542</v>
      </c>
      <c r="I29" s="31"/>
    </row>
    <row r="30" spans="1:9" s="3" customFormat="1" ht="12.75" x14ac:dyDescent="0.2">
      <c r="A30" s="186" t="s">
        <v>318</v>
      </c>
      <c r="B30" s="193" t="s">
        <v>179</v>
      </c>
      <c r="C30" s="194"/>
      <c r="D30" s="20"/>
      <c r="E30" s="21"/>
      <c r="F30" s="21"/>
      <c r="G30" s="21"/>
      <c r="H30" s="22"/>
      <c r="I30" s="12"/>
    </row>
    <row r="31" spans="1:9" s="3" customFormat="1" ht="12.75" x14ac:dyDescent="0.2">
      <c r="A31" s="218">
        <v>1</v>
      </c>
      <c r="B31" s="177" t="s">
        <v>78</v>
      </c>
      <c r="C31" s="179" t="s">
        <v>79</v>
      </c>
      <c r="D31" s="27">
        <f t="shared" si="0"/>
        <v>6666</v>
      </c>
      <c r="E31" s="30">
        <v>1666</v>
      </c>
      <c r="F31" s="30">
        <v>1666</v>
      </c>
      <c r="G31" s="30">
        <v>1667</v>
      </c>
      <c r="H31" s="30">
        <v>1667</v>
      </c>
      <c r="I31" s="31"/>
    </row>
    <row r="32" spans="1:9" s="3" customFormat="1" ht="12.75" x14ac:dyDescent="0.2">
      <c r="A32" s="218">
        <v>2</v>
      </c>
      <c r="B32" s="177" t="s">
        <v>80</v>
      </c>
      <c r="C32" s="179" t="s">
        <v>44</v>
      </c>
      <c r="D32" s="27">
        <f t="shared" si="0"/>
        <v>2000</v>
      </c>
      <c r="E32" s="30">
        <v>500</v>
      </c>
      <c r="F32" s="30">
        <v>500</v>
      </c>
      <c r="G32" s="30">
        <v>500</v>
      </c>
      <c r="H32" s="30">
        <v>500</v>
      </c>
      <c r="I32" s="31"/>
    </row>
    <row r="33" spans="1:9" s="3" customFormat="1" ht="12.75" x14ac:dyDescent="0.2">
      <c r="A33" s="218">
        <v>3</v>
      </c>
      <c r="B33" s="177" t="s">
        <v>81</v>
      </c>
      <c r="C33" s="179" t="s">
        <v>111</v>
      </c>
      <c r="D33" s="27">
        <f t="shared" si="0"/>
        <v>2000</v>
      </c>
      <c r="E33" s="30">
        <v>500</v>
      </c>
      <c r="F33" s="30">
        <v>500</v>
      </c>
      <c r="G33" s="30">
        <v>500</v>
      </c>
      <c r="H33" s="30">
        <v>500</v>
      </c>
      <c r="I33" s="31"/>
    </row>
    <row r="34" spans="1:9" s="3" customFormat="1" ht="12.75" x14ac:dyDescent="0.2">
      <c r="A34" s="186" t="s">
        <v>319</v>
      </c>
      <c r="B34" s="193" t="s">
        <v>180</v>
      </c>
      <c r="C34" s="194"/>
      <c r="D34" s="20"/>
      <c r="E34" s="21"/>
      <c r="F34" s="21"/>
      <c r="G34" s="21"/>
      <c r="H34" s="22"/>
      <c r="I34" s="12"/>
    </row>
    <row r="35" spans="1:9" s="3" customFormat="1" ht="12.75" x14ac:dyDescent="0.2">
      <c r="A35" s="218">
        <v>1</v>
      </c>
      <c r="B35" s="187" t="s">
        <v>82</v>
      </c>
      <c r="C35" s="178" t="s">
        <v>64</v>
      </c>
      <c r="D35" s="27">
        <f t="shared" si="0"/>
        <v>1</v>
      </c>
      <c r="E35" s="30">
        <v>1</v>
      </c>
      <c r="F35" s="30">
        <v>0</v>
      </c>
      <c r="G35" s="30">
        <v>0</v>
      </c>
      <c r="H35" s="30">
        <v>0</v>
      </c>
      <c r="I35" s="31"/>
    </row>
    <row r="36" spans="1:9" s="3" customFormat="1" ht="12.75" x14ac:dyDescent="0.2">
      <c r="A36" s="218">
        <v>2</v>
      </c>
      <c r="B36" s="188" t="s">
        <v>181</v>
      </c>
      <c r="C36" s="178" t="s">
        <v>320</v>
      </c>
      <c r="D36" s="27">
        <f t="shared" si="0"/>
        <v>1</v>
      </c>
      <c r="E36" s="30">
        <v>0</v>
      </c>
      <c r="F36" s="30">
        <v>0</v>
      </c>
      <c r="G36" s="30">
        <v>1</v>
      </c>
      <c r="H36" s="30"/>
      <c r="I36" s="31"/>
    </row>
    <row r="37" spans="1:9" s="3" customFormat="1" ht="12.75" x14ac:dyDescent="0.2">
      <c r="A37" s="218">
        <v>3</v>
      </c>
      <c r="B37" s="189" t="s">
        <v>83</v>
      </c>
      <c r="C37" s="178" t="s">
        <v>321</v>
      </c>
      <c r="D37" s="27">
        <f t="shared" si="0"/>
        <v>1</v>
      </c>
      <c r="E37" s="30">
        <v>0</v>
      </c>
      <c r="F37" s="30">
        <v>0</v>
      </c>
      <c r="G37" s="30">
        <v>0</v>
      </c>
      <c r="H37" s="30">
        <v>1</v>
      </c>
      <c r="I37" s="31"/>
    </row>
    <row r="38" spans="1:9" s="3" customFormat="1" ht="12.75" x14ac:dyDescent="0.2">
      <c r="A38" s="218">
        <v>4</v>
      </c>
      <c r="B38" s="189" t="s">
        <v>84</v>
      </c>
      <c r="C38" s="178" t="s">
        <v>85</v>
      </c>
      <c r="D38" s="27">
        <f t="shared" si="0"/>
        <v>1</v>
      </c>
      <c r="E38" s="30">
        <v>0</v>
      </c>
      <c r="F38" s="30">
        <v>0</v>
      </c>
      <c r="G38" s="30">
        <v>0</v>
      </c>
      <c r="H38" s="30">
        <v>1</v>
      </c>
      <c r="I38" s="31"/>
    </row>
    <row r="39" spans="1:9" s="3" customFormat="1" ht="12.75" x14ac:dyDescent="0.2">
      <c r="A39" s="186" t="s">
        <v>322</v>
      </c>
      <c r="B39" s="202" t="s">
        <v>182</v>
      </c>
      <c r="C39" s="190"/>
      <c r="D39" s="20"/>
      <c r="E39" s="21"/>
      <c r="F39" s="21"/>
      <c r="G39" s="21"/>
      <c r="H39" s="21"/>
      <c r="I39" s="22"/>
    </row>
    <row r="40" spans="1:9" s="3" customFormat="1" ht="12.75" x14ac:dyDescent="0.2">
      <c r="A40" s="218">
        <v>1</v>
      </c>
      <c r="B40" s="187" t="s">
        <v>183</v>
      </c>
      <c r="C40" s="190" t="s">
        <v>85</v>
      </c>
      <c r="D40" s="27">
        <f t="shared" si="0"/>
        <v>1</v>
      </c>
      <c r="E40" s="30">
        <v>0</v>
      </c>
      <c r="F40" s="30">
        <v>0</v>
      </c>
      <c r="G40" s="30">
        <v>1</v>
      </c>
      <c r="H40" s="30">
        <v>0</v>
      </c>
      <c r="I40" s="31"/>
    </row>
    <row r="41" spans="1:9" s="3" customFormat="1" ht="12.75" x14ac:dyDescent="0.2">
      <c r="A41" s="218">
        <v>2</v>
      </c>
      <c r="B41" s="187" t="s">
        <v>184</v>
      </c>
      <c r="C41" s="190" t="s">
        <v>85</v>
      </c>
      <c r="D41" s="27">
        <f t="shared" si="0"/>
        <v>1</v>
      </c>
      <c r="E41" s="30">
        <v>0</v>
      </c>
      <c r="F41" s="30">
        <v>0</v>
      </c>
      <c r="G41" s="30">
        <v>0</v>
      </c>
      <c r="H41" s="30">
        <v>1</v>
      </c>
      <c r="I41" s="31"/>
    </row>
    <row r="42" spans="1:9" s="3" customFormat="1" ht="12.75" x14ac:dyDescent="0.2">
      <c r="A42" s="218">
        <v>3</v>
      </c>
      <c r="B42" s="187" t="s">
        <v>323</v>
      </c>
      <c r="C42" s="190" t="s">
        <v>85</v>
      </c>
      <c r="D42" s="27">
        <f t="shared" si="0"/>
        <v>1</v>
      </c>
      <c r="E42" s="30">
        <v>1</v>
      </c>
      <c r="F42" s="30">
        <v>0</v>
      </c>
      <c r="G42" s="30">
        <v>0</v>
      </c>
      <c r="H42" s="30">
        <v>0</v>
      </c>
      <c r="I42" s="31"/>
    </row>
    <row r="43" spans="1:9" s="3" customFormat="1" ht="12.75" x14ac:dyDescent="0.2">
      <c r="A43" s="218">
        <v>4</v>
      </c>
      <c r="B43" s="187" t="s">
        <v>211</v>
      </c>
      <c r="C43" s="190" t="s">
        <v>85</v>
      </c>
      <c r="D43" s="27">
        <f t="shared" si="0"/>
        <v>1</v>
      </c>
      <c r="E43" s="30">
        <v>1</v>
      </c>
      <c r="F43" s="30">
        <v>0</v>
      </c>
      <c r="G43" s="30">
        <v>0</v>
      </c>
      <c r="H43" s="30">
        <v>0</v>
      </c>
      <c r="I43" s="31"/>
    </row>
    <row r="44" spans="1:9" s="3" customFormat="1" ht="12.75" x14ac:dyDescent="0.2">
      <c r="A44" s="218">
        <v>5</v>
      </c>
      <c r="B44" s="187" t="s">
        <v>185</v>
      </c>
      <c r="C44" s="190" t="s">
        <v>192</v>
      </c>
      <c r="D44" s="27">
        <f t="shared" si="0"/>
        <v>1</v>
      </c>
      <c r="E44" s="30">
        <v>1</v>
      </c>
      <c r="F44" s="30">
        <v>0</v>
      </c>
      <c r="G44" s="30">
        <v>0</v>
      </c>
      <c r="H44" s="30">
        <v>0</v>
      </c>
      <c r="I44" s="31"/>
    </row>
    <row r="45" spans="1:9" s="3" customFormat="1" ht="12.75" x14ac:dyDescent="0.2">
      <c r="A45" s="218">
        <v>6</v>
      </c>
      <c r="B45" s="187" t="s">
        <v>186</v>
      </c>
      <c r="C45" s="190" t="s">
        <v>85</v>
      </c>
      <c r="D45" s="27">
        <f t="shared" si="0"/>
        <v>1</v>
      </c>
      <c r="E45" s="27">
        <v>1</v>
      </c>
      <c r="F45" s="27">
        <v>0</v>
      </c>
      <c r="G45" s="27">
        <v>0</v>
      </c>
      <c r="H45" s="27">
        <v>0</v>
      </c>
      <c r="I45" s="201"/>
    </row>
    <row r="46" spans="1:9" s="3" customFormat="1" ht="12.75" x14ac:dyDescent="0.2">
      <c r="A46" s="191" t="s">
        <v>326</v>
      </c>
      <c r="B46" s="202" t="s">
        <v>187</v>
      </c>
      <c r="C46" s="203"/>
      <c r="D46" s="20"/>
      <c r="E46" s="21"/>
      <c r="F46" s="21"/>
      <c r="G46" s="21"/>
      <c r="H46" s="21"/>
      <c r="I46" s="22"/>
    </row>
    <row r="47" spans="1:9" s="3" customFormat="1" ht="12.75" x14ac:dyDescent="0.2">
      <c r="A47" s="192"/>
      <c r="B47" s="197" t="s">
        <v>188</v>
      </c>
      <c r="C47" s="194"/>
      <c r="D47" s="27"/>
      <c r="E47" s="30"/>
      <c r="F47" s="30"/>
      <c r="G47" s="30"/>
      <c r="H47" s="30"/>
      <c r="I47" s="31"/>
    </row>
    <row r="48" spans="1:9" s="3" customFormat="1" ht="12.75" x14ac:dyDescent="0.2">
      <c r="A48" s="219">
        <v>1</v>
      </c>
      <c r="B48" s="198" t="s">
        <v>189</v>
      </c>
      <c r="C48" s="195" t="s">
        <v>64</v>
      </c>
      <c r="D48" s="27">
        <f t="shared" si="0"/>
        <v>40</v>
      </c>
      <c r="E48" s="30">
        <v>10</v>
      </c>
      <c r="F48" s="30">
        <v>10</v>
      </c>
      <c r="G48" s="30">
        <v>10</v>
      </c>
      <c r="H48" s="30">
        <v>10</v>
      </c>
      <c r="I48" s="31"/>
    </row>
    <row r="49" spans="1:9" s="3" customFormat="1" ht="12.75" x14ac:dyDescent="0.2">
      <c r="A49" s="219">
        <v>2</v>
      </c>
      <c r="B49" s="198" t="s">
        <v>65</v>
      </c>
      <c r="C49" s="195" t="s">
        <v>64</v>
      </c>
      <c r="D49" s="27">
        <f>SUM(E49:H49)</f>
        <v>40</v>
      </c>
      <c r="E49" s="30">
        <v>10</v>
      </c>
      <c r="F49" s="30">
        <v>10</v>
      </c>
      <c r="G49" s="30">
        <v>10</v>
      </c>
      <c r="H49" s="30">
        <v>10</v>
      </c>
      <c r="I49" s="31"/>
    </row>
    <row r="50" spans="1:9" s="3" customFormat="1" ht="12.75" x14ac:dyDescent="0.2">
      <c r="A50" s="219">
        <v>3</v>
      </c>
      <c r="B50" s="198" t="s">
        <v>66</v>
      </c>
      <c r="C50" s="195" t="s">
        <v>64</v>
      </c>
      <c r="D50" s="27">
        <f t="shared" si="0"/>
        <v>40</v>
      </c>
      <c r="E50" s="30">
        <v>10</v>
      </c>
      <c r="F50" s="30">
        <v>10</v>
      </c>
      <c r="G50" s="30">
        <v>10</v>
      </c>
      <c r="H50" s="30">
        <v>10</v>
      </c>
      <c r="I50" s="31"/>
    </row>
    <row r="51" spans="1:9" s="3" customFormat="1" ht="12.75" x14ac:dyDescent="0.2">
      <c r="A51" s="219">
        <v>4</v>
      </c>
      <c r="B51" s="198" t="s">
        <v>190</v>
      </c>
      <c r="C51" s="195" t="s">
        <v>324</v>
      </c>
      <c r="D51" s="27">
        <f t="shared" si="0"/>
        <v>5.2</v>
      </c>
      <c r="E51" s="30">
        <v>1.3</v>
      </c>
      <c r="F51" s="30">
        <v>1.3</v>
      </c>
      <c r="G51" s="30">
        <v>1.3</v>
      </c>
      <c r="H51" s="30">
        <v>1.3</v>
      </c>
      <c r="I51" s="31"/>
    </row>
    <row r="52" spans="1:9" s="3" customFormat="1" ht="12.75" x14ac:dyDescent="0.2">
      <c r="A52" s="219">
        <v>5</v>
      </c>
      <c r="B52" s="198" t="s">
        <v>67</v>
      </c>
      <c r="C52" s="195" t="s">
        <v>324</v>
      </c>
      <c r="D52" s="27">
        <f t="shared" si="0"/>
        <v>20</v>
      </c>
      <c r="E52" s="30">
        <v>5</v>
      </c>
      <c r="F52" s="30">
        <v>5</v>
      </c>
      <c r="G52" s="30">
        <v>5</v>
      </c>
      <c r="H52" s="30">
        <v>5</v>
      </c>
      <c r="I52" s="31"/>
    </row>
    <row r="53" spans="1:9" s="3" customFormat="1" ht="12.75" x14ac:dyDescent="0.2">
      <c r="A53" s="219">
        <v>6</v>
      </c>
      <c r="B53" s="198" t="s">
        <v>68</v>
      </c>
      <c r="C53" s="195" t="s">
        <v>69</v>
      </c>
      <c r="D53" s="27">
        <f t="shared" si="0"/>
        <v>12</v>
      </c>
      <c r="E53" s="30">
        <v>3</v>
      </c>
      <c r="F53" s="30">
        <v>3</v>
      </c>
      <c r="G53" s="30">
        <v>3</v>
      </c>
      <c r="H53" s="30">
        <v>3</v>
      </c>
      <c r="I53" s="31"/>
    </row>
    <row r="54" spans="1:9" s="3" customFormat="1" ht="12.75" x14ac:dyDescent="0.2">
      <c r="A54" s="219">
        <v>7</v>
      </c>
      <c r="B54" s="198" t="s">
        <v>70</v>
      </c>
      <c r="C54" s="196" t="s">
        <v>325</v>
      </c>
      <c r="D54" s="27">
        <f t="shared" si="0"/>
        <v>12</v>
      </c>
      <c r="E54" s="51">
        <v>3</v>
      </c>
      <c r="F54" s="51">
        <v>3</v>
      </c>
      <c r="G54" s="51">
        <v>3</v>
      </c>
      <c r="H54" s="51">
        <v>3</v>
      </c>
      <c r="I54" s="52"/>
    </row>
    <row r="55" spans="1:9" s="3" customFormat="1" ht="12.75" x14ac:dyDescent="0.2">
      <c r="A55" s="219">
        <v>8</v>
      </c>
      <c r="B55" s="198" t="s">
        <v>71</v>
      </c>
      <c r="C55" s="196" t="s">
        <v>325</v>
      </c>
      <c r="D55" s="27">
        <f t="shared" si="0"/>
        <v>12</v>
      </c>
      <c r="E55" s="30">
        <v>3</v>
      </c>
      <c r="F55" s="30">
        <v>3</v>
      </c>
      <c r="G55" s="30">
        <v>3</v>
      </c>
      <c r="H55" s="30">
        <v>3</v>
      </c>
      <c r="I55" s="31"/>
    </row>
    <row r="56" spans="1:9" s="3" customFormat="1" ht="12.75" x14ac:dyDescent="0.2">
      <c r="A56" s="219">
        <v>9</v>
      </c>
      <c r="B56" s="198" t="s">
        <v>55</v>
      </c>
      <c r="C56" s="195" t="s">
        <v>56</v>
      </c>
      <c r="D56" s="27">
        <f t="shared" si="0"/>
        <v>24</v>
      </c>
      <c r="E56" s="29">
        <v>6</v>
      </c>
      <c r="F56" s="29">
        <v>6</v>
      </c>
      <c r="G56" s="29">
        <v>6</v>
      </c>
      <c r="H56" s="29">
        <v>6</v>
      </c>
      <c r="I56" s="33"/>
    </row>
    <row r="57" spans="1:9" s="3" customFormat="1" ht="12.75" x14ac:dyDescent="0.2">
      <c r="A57" s="219">
        <v>10</v>
      </c>
      <c r="B57" s="199" t="s">
        <v>72</v>
      </c>
      <c r="C57" s="195" t="s">
        <v>324</v>
      </c>
      <c r="D57" s="27">
        <f t="shared" si="0"/>
        <v>32</v>
      </c>
      <c r="E57" s="30">
        <v>8</v>
      </c>
      <c r="F57" s="30">
        <v>8</v>
      </c>
      <c r="G57" s="30">
        <v>8</v>
      </c>
      <c r="H57" s="30">
        <v>8</v>
      </c>
      <c r="I57" s="31"/>
    </row>
    <row r="58" spans="1:9" s="3" customFormat="1" ht="12.75" x14ac:dyDescent="0.2">
      <c r="A58" s="219">
        <v>11</v>
      </c>
      <c r="B58" s="199" t="s">
        <v>73</v>
      </c>
      <c r="C58" s="195" t="s">
        <v>64</v>
      </c>
      <c r="D58" s="27">
        <f t="shared" si="0"/>
        <v>40</v>
      </c>
      <c r="E58" s="30">
        <v>10</v>
      </c>
      <c r="F58" s="30">
        <v>10</v>
      </c>
      <c r="G58" s="30">
        <v>10</v>
      </c>
      <c r="H58" s="30">
        <v>10</v>
      </c>
      <c r="I58" s="31"/>
    </row>
    <row r="59" spans="1:9" s="3" customFormat="1" ht="12.75" x14ac:dyDescent="0.2">
      <c r="A59" s="219">
        <v>12</v>
      </c>
      <c r="B59" s="199" t="s">
        <v>74</v>
      </c>
      <c r="C59" s="195" t="s">
        <v>64</v>
      </c>
      <c r="D59" s="27">
        <f t="shared" si="0"/>
        <v>40</v>
      </c>
      <c r="E59" s="30">
        <v>10</v>
      </c>
      <c r="F59" s="30">
        <v>10</v>
      </c>
      <c r="G59" s="30">
        <v>10</v>
      </c>
      <c r="H59" s="30">
        <v>10</v>
      </c>
      <c r="I59" s="31"/>
    </row>
    <row r="60" spans="1:9" x14ac:dyDescent="0.25">
      <c r="A60" s="219">
        <v>13</v>
      </c>
      <c r="B60" s="199" t="s">
        <v>75</v>
      </c>
      <c r="C60" s="195" t="s">
        <v>111</v>
      </c>
      <c r="D60" s="27">
        <f t="shared" si="0"/>
        <v>14000</v>
      </c>
      <c r="E60" s="30">
        <v>3500</v>
      </c>
      <c r="F60" s="30">
        <v>3500</v>
      </c>
      <c r="G60" s="30">
        <v>3500</v>
      </c>
      <c r="H60" s="30">
        <v>3500</v>
      </c>
      <c r="I60" s="31"/>
    </row>
    <row r="61" spans="1:9" x14ac:dyDescent="0.25">
      <c r="A61" s="219">
        <v>14</v>
      </c>
      <c r="B61" s="199" t="s">
        <v>76</v>
      </c>
      <c r="C61" s="195" t="s">
        <v>64</v>
      </c>
      <c r="D61" s="27">
        <f>SUM(E61:H61)</f>
        <v>40</v>
      </c>
      <c r="E61" s="30">
        <v>10</v>
      </c>
      <c r="F61" s="30">
        <v>10</v>
      </c>
      <c r="G61" s="30">
        <v>10</v>
      </c>
      <c r="H61" s="30">
        <v>10</v>
      </c>
      <c r="I61" s="31"/>
    </row>
    <row r="62" spans="1:9" x14ac:dyDescent="0.25">
      <c r="A62" s="219">
        <v>15</v>
      </c>
      <c r="B62" s="200" t="s">
        <v>191</v>
      </c>
      <c r="C62" s="196" t="s">
        <v>325</v>
      </c>
      <c r="D62" s="27">
        <f t="shared" si="0"/>
        <v>182</v>
      </c>
      <c r="E62" s="30">
        <v>45.5</v>
      </c>
      <c r="F62" s="30">
        <v>45.5</v>
      </c>
      <c r="G62" s="30">
        <v>45.5</v>
      </c>
      <c r="H62" s="30">
        <v>45.5</v>
      </c>
      <c r="I62" s="31"/>
    </row>
    <row r="63" spans="1:9" x14ac:dyDescent="0.25">
      <c r="A63" s="219">
        <v>16</v>
      </c>
      <c r="B63" s="199" t="s">
        <v>77</v>
      </c>
      <c r="C63" s="195" t="s">
        <v>64</v>
      </c>
      <c r="D63" s="27">
        <f t="shared" si="0"/>
        <v>40</v>
      </c>
      <c r="E63" s="37">
        <v>10</v>
      </c>
      <c r="F63" s="37">
        <v>10</v>
      </c>
      <c r="G63" s="37">
        <v>10</v>
      </c>
      <c r="H63" s="37">
        <v>10</v>
      </c>
      <c r="I63" s="19"/>
    </row>
  </sheetData>
  <mergeCells count="24">
    <mergeCell ref="A1:I1"/>
    <mergeCell ref="A10:B10"/>
    <mergeCell ref="A6:B6"/>
    <mergeCell ref="A3:B3"/>
    <mergeCell ref="C3:I3"/>
    <mergeCell ref="C5:F5"/>
    <mergeCell ref="C6:F6"/>
    <mergeCell ref="G5:I5"/>
    <mergeCell ref="G6:I6"/>
    <mergeCell ref="A4:B4"/>
    <mergeCell ref="C4:I4"/>
    <mergeCell ref="A5:B5"/>
    <mergeCell ref="I7:I9"/>
    <mergeCell ref="E7:H7"/>
    <mergeCell ref="D7:D9"/>
    <mergeCell ref="C7:C9"/>
    <mergeCell ref="A2:B2"/>
    <mergeCell ref="D12:H12"/>
    <mergeCell ref="B7:B9"/>
    <mergeCell ref="A7:A9"/>
    <mergeCell ref="H8:H9"/>
    <mergeCell ref="G8:G9"/>
    <mergeCell ref="F8:F9"/>
    <mergeCell ref="E8:E9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13:D22 D24:D25 D27:D29 D31:D33 D35:D38 D40:D44 D48 D50:D6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15" zoomScaleSheetLayoutView="100" workbookViewId="0">
      <selection activeCell="A6" sqref="A6:B7"/>
    </sheetView>
  </sheetViews>
  <sheetFormatPr baseColWidth="10" defaultRowHeight="15" x14ac:dyDescent="0.25"/>
  <cols>
    <col min="1" max="1" width="6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328" t="s">
        <v>228</v>
      </c>
      <c r="B1" s="328"/>
      <c r="C1" s="328"/>
      <c r="D1" s="328"/>
      <c r="E1" s="328"/>
      <c r="F1" s="328"/>
      <c r="G1" s="328"/>
      <c r="H1" s="328"/>
      <c r="I1" s="328"/>
    </row>
    <row r="2" spans="1:9" s="3" customFormat="1" ht="12.75" x14ac:dyDescent="0.2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316" t="s">
        <v>15</v>
      </c>
      <c r="B3" s="316"/>
      <c r="C3" s="298" t="s">
        <v>1</v>
      </c>
      <c r="D3" s="298"/>
      <c r="E3" s="298"/>
      <c r="F3" s="298"/>
      <c r="G3" s="298"/>
      <c r="H3" s="298"/>
      <c r="I3" s="298"/>
    </row>
    <row r="4" spans="1:9" s="3" customFormat="1" ht="30" customHeight="1" x14ac:dyDescent="0.2">
      <c r="A4" s="297" t="s">
        <v>21</v>
      </c>
      <c r="B4" s="297"/>
      <c r="C4" s="327" t="s">
        <v>27</v>
      </c>
      <c r="D4" s="327"/>
      <c r="E4" s="327"/>
      <c r="F4" s="327"/>
      <c r="G4" s="327"/>
      <c r="H4" s="327"/>
      <c r="I4" s="327"/>
    </row>
    <row r="5" spans="1:9" s="4" customFormat="1" ht="27" customHeight="1" x14ac:dyDescent="0.25">
      <c r="A5" s="314" t="s">
        <v>13</v>
      </c>
      <c r="B5" s="305"/>
      <c r="C5" s="316" t="s">
        <v>33</v>
      </c>
      <c r="D5" s="316"/>
      <c r="E5" s="316"/>
      <c r="F5" s="316"/>
      <c r="G5" s="298" t="s">
        <v>34</v>
      </c>
      <c r="H5" s="298"/>
      <c r="I5" s="298"/>
    </row>
    <row r="6" spans="1:9" s="3" customFormat="1" ht="27" customHeight="1" x14ac:dyDescent="0.2">
      <c r="A6" s="308" t="s">
        <v>32</v>
      </c>
      <c r="B6" s="317"/>
      <c r="C6" s="297" t="s">
        <v>107</v>
      </c>
      <c r="D6" s="297"/>
      <c r="E6" s="297"/>
      <c r="F6" s="297"/>
      <c r="G6" s="297" t="s">
        <v>109</v>
      </c>
      <c r="H6" s="297"/>
      <c r="I6" s="297"/>
    </row>
    <row r="7" spans="1:9" s="3" customFormat="1" ht="27.75" customHeight="1" x14ac:dyDescent="0.2">
      <c r="A7" s="331"/>
      <c r="B7" s="332"/>
      <c r="C7" s="297" t="s">
        <v>108</v>
      </c>
      <c r="D7" s="297"/>
      <c r="E7" s="297"/>
      <c r="F7" s="297"/>
      <c r="G7" s="297" t="s">
        <v>110</v>
      </c>
      <c r="H7" s="297"/>
      <c r="I7" s="297"/>
    </row>
    <row r="8" spans="1:9" s="4" customFormat="1" ht="14.1" customHeight="1" x14ac:dyDescent="0.25">
      <c r="A8" s="299" t="s">
        <v>2</v>
      </c>
      <c r="B8" s="301" t="s">
        <v>3</v>
      </c>
      <c r="C8" s="298" t="s">
        <v>4</v>
      </c>
      <c r="D8" s="298" t="s">
        <v>5</v>
      </c>
      <c r="E8" s="316" t="s">
        <v>6</v>
      </c>
      <c r="F8" s="316"/>
      <c r="G8" s="316"/>
      <c r="H8" s="316"/>
      <c r="I8" s="298" t="s">
        <v>7</v>
      </c>
    </row>
    <row r="9" spans="1:9" s="4" customFormat="1" ht="14.1" customHeight="1" x14ac:dyDescent="0.25">
      <c r="A9" s="300"/>
      <c r="B9" s="302"/>
      <c r="C9" s="298"/>
      <c r="D9" s="303"/>
      <c r="E9" s="298" t="s">
        <v>8</v>
      </c>
      <c r="F9" s="298" t="s">
        <v>37</v>
      </c>
      <c r="G9" s="298" t="s">
        <v>38</v>
      </c>
      <c r="H9" s="298" t="s">
        <v>39</v>
      </c>
      <c r="I9" s="303"/>
    </row>
    <row r="10" spans="1:9" s="4" customFormat="1" ht="14.1" customHeight="1" x14ac:dyDescent="0.25">
      <c r="A10" s="300"/>
      <c r="B10" s="302"/>
      <c r="C10" s="298"/>
      <c r="D10" s="303"/>
      <c r="E10" s="298"/>
      <c r="F10" s="298"/>
      <c r="G10" s="298"/>
      <c r="H10" s="298"/>
      <c r="I10" s="303"/>
    </row>
    <row r="11" spans="1:9" s="3" customFormat="1" ht="12.75" x14ac:dyDescent="0.2">
      <c r="A11" s="341" t="s">
        <v>40</v>
      </c>
      <c r="B11" s="342"/>
      <c r="C11" s="338"/>
      <c r="D11" s="339"/>
      <c r="E11" s="339"/>
      <c r="F11" s="339"/>
      <c r="G11" s="339"/>
      <c r="H11" s="339"/>
      <c r="I11" s="340"/>
    </row>
    <row r="12" spans="1:9" s="3" customFormat="1" ht="12.75" x14ac:dyDescent="0.2">
      <c r="A12" s="36"/>
      <c r="B12" s="120" t="s">
        <v>96</v>
      </c>
      <c r="C12" s="129"/>
      <c r="D12" s="130"/>
      <c r="E12" s="130"/>
      <c r="F12" s="130"/>
      <c r="G12" s="130"/>
      <c r="H12" s="130"/>
      <c r="I12" s="131"/>
    </row>
    <row r="13" spans="1:9" s="3" customFormat="1" ht="12.75" x14ac:dyDescent="0.2">
      <c r="A13" s="36"/>
      <c r="B13" s="175" t="s">
        <v>145</v>
      </c>
      <c r="C13" s="23"/>
      <c r="D13" s="11"/>
      <c r="E13" s="15"/>
      <c r="F13" s="15"/>
      <c r="G13" s="15"/>
      <c r="H13" s="15"/>
      <c r="I13" s="16"/>
    </row>
    <row r="14" spans="1:9" s="3" customFormat="1" ht="13.5" x14ac:dyDescent="0.25">
      <c r="A14" s="138">
        <v>1</v>
      </c>
      <c r="B14" s="155" t="s">
        <v>254</v>
      </c>
      <c r="C14" s="155"/>
      <c r="D14" s="90"/>
      <c r="E14" s="90"/>
      <c r="F14" s="90"/>
      <c r="G14" s="90"/>
      <c r="H14" s="90"/>
      <c r="I14" s="135"/>
    </row>
    <row r="15" spans="1:9" s="3" customFormat="1" ht="12.75" x14ac:dyDescent="0.2">
      <c r="A15" s="140">
        <v>1.1000000000000001</v>
      </c>
      <c r="B15" s="141" t="s">
        <v>255</v>
      </c>
      <c r="C15" s="142" t="s">
        <v>256</v>
      </c>
      <c r="D15" s="125">
        <f t="shared" ref="D15:D51" si="0">SUM(E15:H15)</f>
        <v>3</v>
      </c>
      <c r="E15" s="142">
        <v>0</v>
      </c>
      <c r="F15" s="157">
        <v>1</v>
      </c>
      <c r="G15" s="142">
        <v>0</v>
      </c>
      <c r="H15" s="142">
        <v>2</v>
      </c>
      <c r="I15" s="53"/>
    </row>
    <row r="16" spans="1:9" s="3" customFormat="1" ht="12.75" x14ac:dyDescent="0.2">
      <c r="A16" s="140">
        <v>1.2</v>
      </c>
      <c r="B16" s="143" t="s">
        <v>257</v>
      </c>
      <c r="C16" s="142" t="s">
        <v>97</v>
      </c>
      <c r="D16" s="125">
        <f t="shared" si="0"/>
        <v>1</v>
      </c>
      <c r="E16" s="142">
        <v>0</v>
      </c>
      <c r="F16" s="166">
        <v>0</v>
      </c>
      <c r="G16" s="142">
        <v>0</v>
      </c>
      <c r="H16" s="142">
        <v>1</v>
      </c>
      <c r="I16" s="54"/>
    </row>
    <row r="17" spans="1:9" s="3" customFormat="1" ht="12.75" x14ac:dyDescent="0.2">
      <c r="A17" s="140">
        <v>1.3</v>
      </c>
      <c r="B17" s="143" t="s">
        <v>258</v>
      </c>
      <c r="C17" s="142" t="s">
        <v>35</v>
      </c>
      <c r="D17" s="125">
        <f t="shared" si="0"/>
        <v>1</v>
      </c>
      <c r="E17" s="142">
        <v>0</v>
      </c>
      <c r="F17" s="166">
        <v>0</v>
      </c>
      <c r="G17" s="142">
        <v>0</v>
      </c>
      <c r="H17" s="142">
        <v>1</v>
      </c>
      <c r="I17" s="55"/>
    </row>
    <row r="18" spans="1:9" s="3" customFormat="1" ht="12.75" x14ac:dyDescent="0.2">
      <c r="A18" s="140">
        <v>1.4</v>
      </c>
      <c r="B18" s="141" t="s">
        <v>259</v>
      </c>
      <c r="C18" s="142" t="s">
        <v>260</v>
      </c>
      <c r="D18" s="125">
        <f t="shared" si="0"/>
        <v>2</v>
      </c>
      <c r="E18" s="158">
        <v>0</v>
      </c>
      <c r="F18" s="142">
        <v>1</v>
      </c>
      <c r="G18" s="142">
        <v>0</v>
      </c>
      <c r="H18" s="158">
        <v>1</v>
      </c>
      <c r="I18" s="54"/>
    </row>
    <row r="19" spans="1:9" s="3" customFormat="1" ht="22.5" x14ac:dyDescent="0.2">
      <c r="A19" s="140">
        <v>1.5</v>
      </c>
      <c r="B19" s="143" t="s">
        <v>261</v>
      </c>
      <c r="C19" s="142" t="s">
        <v>199</v>
      </c>
      <c r="D19" s="125">
        <f t="shared" si="0"/>
        <v>1</v>
      </c>
      <c r="E19" s="142">
        <v>0</v>
      </c>
      <c r="F19" s="168">
        <v>0</v>
      </c>
      <c r="G19" s="142">
        <v>0</v>
      </c>
      <c r="H19" s="142">
        <v>1</v>
      </c>
      <c r="I19" s="55"/>
    </row>
    <row r="20" spans="1:9" s="3" customFormat="1" ht="12.75" x14ac:dyDescent="0.2">
      <c r="A20" s="144">
        <v>1.6</v>
      </c>
      <c r="B20" s="143" t="s">
        <v>262</v>
      </c>
      <c r="C20" s="142" t="s">
        <v>199</v>
      </c>
      <c r="D20" s="125">
        <f t="shared" si="0"/>
        <v>1</v>
      </c>
      <c r="E20" s="142">
        <v>0</v>
      </c>
      <c r="F20" s="168">
        <v>0</v>
      </c>
      <c r="G20" s="142">
        <v>0</v>
      </c>
      <c r="H20" s="142">
        <v>1</v>
      </c>
      <c r="I20" s="54"/>
    </row>
    <row r="21" spans="1:9" s="3" customFormat="1" ht="12.75" x14ac:dyDescent="0.2">
      <c r="A21" s="140">
        <v>1.7</v>
      </c>
      <c r="B21" s="143" t="s">
        <v>263</v>
      </c>
      <c r="C21" s="142" t="s">
        <v>264</v>
      </c>
      <c r="D21" s="125">
        <f t="shared" si="0"/>
        <v>1</v>
      </c>
      <c r="E21" s="142">
        <v>0</v>
      </c>
      <c r="F21" s="167">
        <v>0</v>
      </c>
      <c r="G21" s="142">
        <v>0</v>
      </c>
      <c r="H21" s="142">
        <v>1</v>
      </c>
      <c r="I21" s="56"/>
    </row>
    <row r="22" spans="1:9" s="3" customFormat="1" ht="12.75" x14ac:dyDescent="0.2">
      <c r="A22" s="144">
        <v>1.8</v>
      </c>
      <c r="B22" s="143" t="s">
        <v>265</v>
      </c>
      <c r="C22" s="142" t="s">
        <v>199</v>
      </c>
      <c r="D22" s="125">
        <f t="shared" si="0"/>
        <v>1</v>
      </c>
      <c r="E22" s="37">
        <v>0</v>
      </c>
      <c r="F22" s="168">
        <v>0</v>
      </c>
      <c r="G22" s="37">
        <v>0</v>
      </c>
      <c r="H22" s="37">
        <v>1</v>
      </c>
      <c r="I22" s="57"/>
    </row>
    <row r="23" spans="1:9" s="3" customFormat="1" ht="13.5" x14ac:dyDescent="0.25">
      <c r="A23" s="138">
        <v>2</v>
      </c>
      <c r="B23" s="155" t="s">
        <v>266</v>
      </c>
      <c r="C23" s="155"/>
      <c r="D23" s="90"/>
      <c r="E23" s="139"/>
      <c r="F23" s="139"/>
      <c r="G23" s="139"/>
      <c r="H23" s="139"/>
      <c r="I23" s="135"/>
    </row>
    <row r="24" spans="1:9" s="3" customFormat="1" ht="12.75" x14ac:dyDescent="0.2">
      <c r="A24" s="145">
        <v>2.1</v>
      </c>
      <c r="B24" s="220" t="s">
        <v>267</v>
      </c>
      <c r="C24" s="146" t="s">
        <v>268</v>
      </c>
      <c r="D24" s="125">
        <f t="shared" si="0"/>
        <v>2</v>
      </c>
      <c r="E24" s="146">
        <v>1</v>
      </c>
      <c r="F24" s="146">
        <v>1</v>
      </c>
      <c r="G24" s="146">
        <v>0</v>
      </c>
      <c r="H24" s="146">
        <v>0</v>
      </c>
      <c r="I24" s="58"/>
    </row>
    <row r="25" spans="1:9" s="3" customFormat="1" ht="12.75" x14ac:dyDescent="0.2">
      <c r="A25" s="147">
        <v>2.2000000000000002</v>
      </c>
      <c r="B25" s="106" t="s">
        <v>269</v>
      </c>
      <c r="C25" s="142" t="s">
        <v>199</v>
      </c>
      <c r="D25" s="125">
        <f t="shared" si="0"/>
        <v>0</v>
      </c>
      <c r="E25" s="142">
        <v>0</v>
      </c>
      <c r="F25" s="142">
        <v>0</v>
      </c>
      <c r="G25" s="142">
        <v>0</v>
      </c>
      <c r="H25" s="142">
        <v>0</v>
      </c>
      <c r="I25" s="56"/>
    </row>
    <row r="26" spans="1:9" s="3" customFormat="1" ht="12.75" x14ac:dyDescent="0.2">
      <c r="A26" s="37" t="s">
        <v>270</v>
      </c>
      <c r="B26" s="106" t="s">
        <v>271</v>
      </c>
      <c r="C26" s="142" t="s">
        <v>210</v>
      </c>
      <c r="D26" s="125">
        <f t="shared" si="0"/>
        <v>1</v>
      </c>
      <c r="E26" s="142">
        <v>0</v>
      </c>
      <c r="F26" s="142">
        <v>1</v>
      </c>
      <c r="G26" s="142">
        <v>0</v>
      </c>
      <c r="H26" s="142">
        <v>0</v>
      </c>
      <c r="I26" s="59"/>
    </row>
    <row r="27" spans="1:9" s="3" customFormat="1" ht="12.75" x14ac:dyDescent="0.2">
      <c r="A27" s="147" t="s">
        <v>272</v>
      </c>
      <c r="B27" s="148" t="s">
        <v>273</v>
      </c>
      <c r="C27" s="142" t="s">
        <v>146</v>
      </c>
      <c r="D27" s="125">
        <f t="shared" si="0"/>
        <v>1</v>
      </c>
      <c r="E27" s="142">
        <v>1</v>
      </c>
      <c r="F27" s="142"/>
      <c r="G27" s="142">
        <v>0</v>
      </c>
      <c r="H27" s="142">
        <v>0</v>
      </c>
      <c r="I27" s="59"/>
    </row>
    <row r="28" spans="1:9" s="3" customFormat="1" ht="12.75" x14ac:dyDescent="0.2">
      <c r="A28" s="147" t="s">
        <v>274</v>
      </c>
      <c r="B28" s="148" t="s">
        <v>275</v>
      </c>
      <c r="C28" s="142" t="s">
        <v>42</v>
      </c>
      <c r="D28" s="125">
        <f>SUM(E28:H28)</f>
        <v>5</v>
      </c>
      <c r="E28" s="142">
        <v>2</v>
      </c>
      <c r="F28" s="142">
        <v>2</v>
      </c>
      <c r="G28" s="142">
        <v>1</v>
      </c>
      <c r="H28" s="142">
        <v>0</v>
      </c>
      <c r="I28" s="59"/>
    </row>
    <row r="29" spans="1:9" s="3" customFormat="1" ht="12.75" x14ac:dyDescent="0.2">
      <c r="A29" s="147" t="s">
        <v>276</v>
      </c>
      <c r="B29" s="148" t="s">
        <v>277</v>
      </c>
      <c r="C29" s="142" t="s">
        <v>147</v>
      </c>
      <c r="D29" s="125">
        <f t="shared" ref="D29:D30" si="1">SUM(E29:H29)</f>
        <v>8</v>
      </c>
      <c r="E29" s="142">
        <v>2</v>
      </c>
      <c r="F29" s="142">
        <v>2</v>
      </c>
      <c r="G29" s="142">
        <v>2</v>
      </c>
      <c r="H29" s="142">
        <v>2</v>
      </c>
      <c r="I29" s="59"/>
    </row>
    <row r="30" spans="1:9" s="3" customFormat="1" ht="12.75" x14ac:dyDescent="0.2">
      <c r="A30" s="154" t="s">
        <v>278</v>
      </c>
      <c r="B30" s="148" t="s">
        <v>279</v>
      </c>
      <c r="C30" s="142" t="s">
        <v>148</v>
      </c>
      <c r="D30" s="125">
        <f t="shared" si="1"/>
        <v>5</v>
      </c>
      <c r="E30" s="142"/>
      <c r="F30" s="142">
        <v>1</v>
      </c>
      <c r="G30" s="142">
        <v>2</v>
      </c>
      <c r="H30" s="142">
        <v>2</v>
      </c>
      <c r="I30" s="135"/>
    </row>
    <row r="31" spans="1:9" s="3" customFormat="1" ht="12.75" x14ac:dyDescent="0.2">
      <c r="A31" s="149">
        <v>3</v>
      </c>
      <c r="B31" s="172" t="s">
        <v>280</v>
      </c>
      <c r="C31" s="172"/>
      <c r="D31" s="150"/>
      <c r="E31" s="150"/>
      <c r="F31" s="150"/>
      <c r="G31" s="150"/>
      <c r="H31" s="150"/>
      <c r="I31" s="169"/>
    </row>
    <row r="32" spans="1:9" s="3" customFormat="1" ht="12.75" x14ac:dyDescent="0.2">
      <c r="A32" s="140">
        <v>3.1</v>
      </c>
      <c r="B32" s="164" t="s">
        <v>281</v>
      </c>
      <c r="C32" s="142" t="s">
        <v>35</v>
      </c>
      <c r="D32" s="125">
        <f t="shared" si="0"/>
        <v>2</v>
      </c>
      <c r="E32" s="142">
        <v>1</v>
      </c>
      <c r="F32" s="142">
        <v>1</v>
      </c>
      <c r="G32" s="142">
        <v>0</v>
      </c>
      <c r="H32" s="142">
        <v>0</v>
      </c>
      <c r="I32" s="60"/>
    </row>
    <row r="33" spans="1:9" s="3" customFormat="1" ht="12.75" x14ac:dyDescent="0.2">
      <c r="A33" s="140">
        <v>3.2</v>
      </c>
      <c r="B33" s="165" t="s">
        <v>282</v>
      </c>
      <c r="C33" s="142" t="s">
        <v>35</v>
      </c>
      <c r="D33" s="125">
        <f t="shared" si="0"/>
        <v>1</v>
      </c>
      <c r="E33" s="142">
        <v>1</v>
      </c>
      <c r="F33" s="142">
        <v>0</v>
      </c>
      <c r="G33" s="142">
        <v>0</v>
      </c>
      <c r="H33" s="142">
        <v>0</v>
      </c>
      <c r="I33" s="60"/>
    </row>
    <row r="34" spans="1:9" s="3" customFormat="1" ht="12.75" x14ac:dyDescent="0.2">
      <c r="A34" s="163" t="s">
        <v>283</v>
      </c>
      <c r="B34" s="162" t="s">
        <v>284</v>
      </c>
      <c r="C34" s="142"/>
      <c r="D34" s="125"/>
      <c r="E34" s="142"/>
      <c r="F34" s="142"/>
      <c r="G34" s="142"/>
      <c r="H34" s="159"/>
      <c r="I34" s="60"/>
    </row>
    <row r="35" spans="1:9" s="3" customFormat="1" ht="12.75" x14ac:dyDescent="0.2">
      <c r="A35" s="147" t="s">
        <v>285</v>
      </c>
      <c r="B35" s="67" t="s">
        <v>286</v>
      </c>
      <c r="C35" s="142" t="s">
        <v>199</v>
      </c>
      <c r="D35" s="125">
        <f t="shared" si="0"/>
        <v>1</v>
      </c>
      <c r="E35" s="142">
        <v>0</v>
      </c>
      <c r="F35" s="142">
        <v>0</v>
      </c>
      <c r="G35" s="142">
        <v>1</v>
      </c>
      <c r="H35" s="159">
        <v>0</v>
      </c>
      <c r="I35" s="60"/>
    </row>
    <row r="36" spans="1:9" s="3" customFormat="1" ht="12.75" x14ac:dyDescent="0.2">
      <c r="A36" s="147" t="s">
        <v>287</v>
      </c>
      <c r="B36" s="67" t="s">
        <v>288</v>
      </c>
      <c r="C36" s="142" t="s">
        <v>199</v>
      </c>
      <c r="D36" s="125">
        <f t="shared" si="0"/>
        <v>1</v>
      </c>
      <c r="E36" s="142">
        <v>0</v>
      </c>
      <c r="F36" s="142">
        <v>0</v>
      </c>
      <c r="G36" s="142">
        <v>1</v>
      </c>
      <c r="H36" s="159">
        <v>0</v>
      </c>
      <c r="I36" s="60"/>
    </row>
    <row r="37" spans="1:9" s="3" customFormat="1" ht="12.75" x14ac:dyDescent="0.2">
      <c r="A37" s="147" t="s">
        <v>289</v>
      </c>
      <c r="B37" s="67" t="s">
        <v>290</v>
      </c>
      <c r="C37" s="142" t="s">
        <v>199</v>
      </c>
      <c r="D37" s="125">
        <f t="shared" si="0"/>
        <v>1</v>
      </c>
      <c r="E37" s="142">
        <v>0</v>
      </c>
      <c r="F37" s="142">
        <v>0</v>
      </c>
      <c r="G37" s="142">
        <v>1</v>
      </c>
      <c r="H37" s="159">
        <v>0</v>
      </c>
      <c r="I37" s="60"/>
    </row>
    <row r="38" spans="1:9" s="3" customFormat="1" ht="12.75" x14ac:dyDescent="0.2">
      <c r="A38" s="147" t="s">
        <v>291</v>
      </c>
      <c r="B38" s="67" t="s">
        <v>292</v>
      </c>
      <c r="C38" s="142" t="s">
        <v>199</v>
      </c>
      <c r="D38" s="125">
        <f t="shared" si="0"/>
        <v>1</v>
      </c>
      <c r="E38" s="142">
        <v>0</v>
      </c>
      <c r="F38" s="142">
        <v>0</v>
      </c>
      <c r="G38" s="142">
        <v>1</v>
      </c>
      <c r="H38" s="159">
        <v>0</v>
      </c>
      <c r="I38" s="56"/>
    </row>
    <row r="39" spans="1:9" s="3" customFormat="1" ht="12.75" x14ac:dyDescent="0.2">
      <c r="A39" s="147" t="s">
        <v>293</v>
      </c>
      <c r="B39" s="67" t="s">
        <v>294</v>
      </c>
      <c r="C39" s="142" t="s">
        <v>199</v>
      </c>
      <c r="D39" s="125">
        <f t="shared" si="0"/>
        <v>1</v>
      </c>
      <c r="E39" s="142">
        <v>0</v>
      </c>
      <c r="F39" s="142">
        <v>0</v>
      </c>
      <c r="G39" s="142">
        <v>1</v>
      </c>
      <c r="H39" s="159">
        <v>0</v>
      </c>
      <c r="I39" s="59"/>
    </row>
    <row r="40" spans="1:9" s="3" customFormat="1" ht="12.75" x14ac:dyDescent="0.2">
      <c r="A40" s="147" t="s">
        <v>295</v>
      </c>
      <c r="B40" s="67" t="s">
        <v>296</v>
      </c>
      <c r="C40" s="142" t="s">
        <v>199</v>
      </c>
      <c r="D40" s="125">
        <f t="shared" si="0"/>
        <v>1</v>
      </c>
      <c r="E40" s="142">
        <v>0</v>
      </c>
      <c r="F40" s="142">
        <v>0</v>
      </c>
      <c r="G40" s="142">
        <v>1</v>
      </c>
      <c r="H40" s="159">
        <v>0</v>
      </c>
      <c r="I40" s="53"/>
    </row>
    <row r="41" spans="1:9" s="3" customFormat="1" ht="12.75" x14ac:dyDescent="0.2">
      <c r="A41" s="147" t="s">
        <v>297</v>
      </c>
      <c r="B41" s="67" t="s">
        <v>298</v>
      </c>
      <c r="C41" s="142" t="s">
        <v>199</v>
      </c>
      <c r="D41" s="125">
        <f t="shared" si="0"/>
        <v>1</v>
      </c>
      <c r="E41" s="142">
        <v>0</v>
      </c>
      <c r="F41" s="142">
        <v>0</v>
      </c>
      <c r="G41" s="142">
        <v>0</v>
      </c>
      <c r="H41" s="159">
        <v>1</v>
      </c>
      <c r="I41" s="53"/>
    </row>
    <row r="42" spans="1:9" s="3" customFormat="1" ht="15" customHeight="1" x14ac:dyDescent="0.2">
      <c r="A42" s="147" t="s">
        <v>299</v>
      </c>
      <c r="B42" s="106" t="s">
        <v>224</v>
      </c>
      <c r="C42" s="142" t="s">
        <v>35</v>
      </c>
      <c r="D42" s="125">
        <f t="shared" si="0"/>
        <v>1</v>
      </c>
      <c r="E42" s="142">
        <v>0</v>
      </c>
      <c r="F42" s="142">
        <v>1</v>
      </c>
      <c r="G42" s="142">
        <v>0</v>
      </c>
      <c r="H42" s="160">
        <v>0</v>
      </c>
      <c r="I42" s="22"/>
    </row>
    <row r="43" spans="1:9" s="3" customFormat="1" ht="12.75" x14ac:dyDescent="0.2">
      <c r="A43" s="147">
        <v>3.4</v>
      </c>
      <c r="B43" s="162" t="s">
        <v>300</v>
      </c>
      <c r="C43" s="142" t="s">
        <v>268</v>
      </c>
      <c r="D43" s="125">
        <f t="shared" si="0"/>
        <v>2</v>
      </c>
      <c r="E43" s="142">
        <v>0</v>
      </c>
      <c r="F43" s="142">
        <v>1</v>
      </c>
      <c r="G43" s="142">
        <v>1</v>
      </c>
      <c r="H43" s="160">
        <v>0</v>
      </c>
      <c r="I43" s="59"/>
    </row>
    <row r="44" spans="1:9" s="3" customFormat="1" ht="12.75" x14ac:dyDescent="0.2">
      <c r="A44" s="147">
        <v>3.5</v>
      </c>
      <c r="B44" s="162" t="s">
        <v>301</v>
      </c>
      <c r="C44" s="142" t="s">
        <v>268</v>
      </c>
      <c r="D44" s="125">
        <f t="shared" si="0"/>
        <v>2</v>
      </c>
      <c r="E44" s="142">
        <v>0</v>
      </c>
      <c r="F44" s="142">
        <v>0</v>
      </c>
      <c r="G44" s="142">
        <v>2</v>
      </c>
      <c r="H44" s="160">
        <v>0</v>
      </c>
      <c r="I44" s="59"/>
    </row>
    <row r="45" spans="1:9" s="3" customFormat="1" ht="12.75" x14ac:dyDescent="0.2">
      <c r="A45" s="152">
        <v>4</v>
      </c>
      <c r="B45" s="172" t="s">
        <v>302</v>
      </c>
      <c r="C45" s="172"/>
      <c r="D45" s="125"/>
      <c r="E45" s="150"/>
      <c r="F45" s="150"/>
      <c r="G45" s="150"/>
      <c r="H45" s="150"/>
      <c r="I45" s="59"/>
    </row>
    <row r="46" spans="1:9" x14ac:dyDescent="0.25">
      <c r="A46" s="147">
        <v>4.0999999999999996</v>
      </c>
      <c r="B46" s="148" t="s">
        <v>225</v>
      </c>
      <c r="C46" s="142" t="s">
        <v>35</v>
      </c>
      <c r="D46" s="125">
        <f t="shared" si="0"/>
        <v>1</v>
      </c>
      <c r="E46" s="154">
        <v>0</v>
      </c>
      <c r="F46" s="154">
        <v>0</v>
      </c>
      <c r="G46" s="154">
        <v>1</v>
      </c>
      <c r="H46" s="147">
        <v>0</v>
      </c>
      <c r="I46" s="59"/>
    </row>
    <row r="47" spans="1:9" x14ac:dyDescent="0.25">
      <c r="A47" s="147">
        <v>4.2</v>
      </c>
      <c r="B47" s="148" t="s">
        <v>303</v>
      </c>
      <c r="C47" s="142" t="s">
        <v>304</v>
      </c>
      <c r="D47" s="125">
        <f t="shared" si="0"/>
        <v>1</v>
      </c>
      <c r="E47" s="154">
        <v>0</v>
      </c>
      <c r="F47" s="154">
        <v>0</v>
      </c>
      <c r="G47" s="154">
        <v>1</v>
      </c>
      <c r="H47" s="147">
        <v>0</v>
      </c>
      <c r="I47" s="22"/>
    </row>
    <row r="48" spans="1:9" x14ac:dyDescent="0.25">
      <c r="A48" s="147">
        <v>4.3</v>
      </c>
      <c r="B48" s="148" t="s">
        <v>305</v>
      </c>
      <c r="C48" s="142" t="s">
        <v>35</v>
      </c>
      <c r="D48" s="125">
        <f t="shared" si="0"/>
        <v>2</v>
      </c>
      <c r="E48" s="154">
        <v>0</v>
      </c>
      <c r="F48" s="154">
        <v>0</v>
      </c>
      <c r="G48" s="154">
        <v>1</v>
      </c>
      <c r="H48" s="147">
        <v>1</v>
      </c>
      <c r="I48" s="59"/>
    </row>
    <row r="49" spans="1:9" x14ac:dyDescent="0.25">
      <c r="A49" s="147">
        <v>4.4000000000000004</v>
      </c>
      <c r="B49" s="148" t="s">
        <v>306</v>
      </c>
      <c r="C49" s="142" t="s">
        <v>199</v>
      </c>
      <c r="D49" s="125">
        <f t="shared" si="0"/>
        <v>1</v>
      </c>
      <c r="E49" s="154">
        <v>0</v>
      </c>
      <c r="F49" s="154">
        <v>0</v>
      </c>
      <c r="G49" s="154">
        <v>0</v>
      </c>
      <c r="H49" s="147">
        <v>1</v>
      </c>
      <c r="I49" s="56"/>
    </row>
    <row r="50" spans="1:9" x14ac:dyDescent="0.25">
      <c r="A50" s="152">
        <v>5</v>
      </c>
      <c r="B50" s="172" t="s">
        <v>307</v>
      </c>
      <c r="C50" s="172"/>
      <c r="D50" s="125"/>
      <c r="E50" s="150"/>
      <c r="F50" s="150"/>
      <c r="G50" s="150"/>
      <c r="H50" s="150"/>
      <c r="I50" s="56"/>
    </row>
    <row r="51" spans="1:9" x14ac:dyDescent="0.25">
      <c r="A51" s="147">
        <v>5.0999999999999996</v>
      </c>
      <c r="B51" s="173" t="s">
        <v>308</v>
      </c>
      <c r="C51" s="153"/>
      <c r="D51" s="125">
        <f t="shared" si="0"/>
        <v>1</v>
      </c>
      <c r="E51" s="142">
        <v>0</v>
      </c>
      <c r="F51" s="142">
        <v>0</v>
      </c>
      <c r="G51" s="142">
        <v>0</v>
      </c>
      <c r="H51" s="142">
        <v>1</v>
      </c>
      <c r="I51" s="135"/>
    </row>
    <row r="52" spans="1:9" x14ac:dyDescent="0.25">
      <c r="A52" s="147">
        <v>5.2</v>
      </c>
      <c r="B52" s="151" t="s">
        <v>309</v>
      </c>
      <c r="C52" s="142" t="s">
        <v>35</v>
      </c>
      <c r="D52" s="125">
        <f t="shared" ref="D52:D58" si="2">SUM(E52:H52)</f>
        <v>1</v>
      </c>
      <c r="E52" s="142">
        <v>0</v>
      </c>
      <c r="F52" s="142">
        <v>0</v>
      </c>
      <c r="G52" s="142">
        <v>0</v>
      </c>
      <c r="H52" s="142">
        <v>1</v>
      </c>
      <c r="I52" s="48"/>
    </row>
    <row r="53" spans="1:9" x14ac:dyDescent="0.25">
      <c r="A53" s="147">
        <v>5.3</v>
      </c>
      <c r="B53" s="151" t="s">
        <v>310</v>
      </c>
      <c r="C53" s="142" t="s">
        <v>35</v>
      </c>
      <c r="D53" s="125">
        <f t="shared" si="2"/>
        <v>0</v>
      </c>
      <c r="E53" s="142">
        <v>0</v>
      </c>
      <c r="F53" s="142">
        <v>0</v>
      </c>
      <c r="G53" s="142">
        <v>0</v>
      </c>
      <c r="H53" s="161"/>
      <c r="I53" s="156"/>
    </row>
    <row r="54" spans="1:9" x14ac:dyDescent="0.25">
      <c r="A54" s="154">
        <v>5.4</v>
      </c>
      <c r="B54" s="148" t="s">
        <v>311</v>
      </c>
      <c r="C54" s="142" t="s">
        <v>304</v>
      </c>
      <c r="D54" s="125">
        <f t="shared" si="2"/>
        <v>8</v>
      </c>
      <c r="E54" s="154">
        <v>0</v>
      </c>
      <c r="F54" s="154">
        <v>0</v>
      </c>
      <c r="G54" s="154">
        <v>4</v>
      </c>
      <c r="H54" s="147">
        <v>4</v>
      </c>
      <c r="I54" s="156"/>
    </row>
    <row r="55" spans="1:9" x14ac:dyDescent="0.25">
      <c r="A55" s="154">
        <v>5.5</v>
      </c>
      <c r="B55" s="148" t="s">
        <v>312</v>
      </c>
      <c r="C55" s="142" t="s">
        <v>199</v>
      </c>
      <c r="D55" s="125">
        <f t="shared" si="2"/>
        <v>1</v>
      </c>
      <c r="E55" s="154">
        <v>0</v>
      </c>
      <c r="F55" s="154">
        <v>0</v>
      </c>
      <c r="G55" s="154">
        <v>0</v>
      </c>
      <c r="H55" s="147">
        <v>1</v>
      </c>
      <c r="I55" s="156"/>
    </row>
    <row r="56" spans="1:9" x14ac:dyDescent="0.25">
      <c r="A56" s="154">
        <v>5.6</v>
      </c>
      <c r="B56" s="148" t="s">
        <v>226</v>
      </c>
      <c r="C56" s="142" t="s">
        <v>268</v>
      </c>
      <c r="D56" s="125">
        <f t="shared" si="2"/>
        <v>1</v>
      </c>
      <c r="E56" s="154">
        <v>0</v>
      </c>
      <c r="F56" s="154">
        <v>0</v>
      </c>
      <c r="G56" s="154">
        <v>0</v>
      </c>
      <c r="H56" s="147">
        <v>1</v>
      </c>
      <c r="I56" s="156"/>
    </row>
    <row r="57" spans="1:9" x14ac:dyDescent="0.25">
      <c r="A57" s="152">
        <v>6</v>
      </c>
      <c r="B57" s="155" t="s">
        <v>313</v>
      </c>
      <c r="C57" s="174"/>
      <c r="D57" s="170"/>
      <c r="E57" s="170"/>
      <c r="F57" s="170"/>
      <c r="G57" s="170"/>
      <c r="H57" s="170"/>
      <c r="I57" s="171"/>
    </row>
    <row r="58" spans="1:9" x14ac:dyDescent="0.25">
      <c r="A58" s="147">
        <v>6.1</v>
      </c>
      <c r="B58" s="148" t="s">
        <v>314</v>
      </c>
      <c r="C58" s="114" t="s">
        <v>227</v>
      </c>
      <c r="D58" s="125">
        <f t="shared" si="2"/>
        <v>1</v>
      </c>
      <c r="E58" s="107">
        <v>0</v>
      </c>
      <c r="F58" s="107">
        <v>0</v>
      </c>
      <c r="G58" s="107">
        <v>0</v>
      </c>
      <c r="H58" s="114">
        <v>1</v>
      </c>
      <c r="I58" s="156"/>
    </row>
  </sheetData>
  <mergeCells count="26">
    <mergeCell ref="A1:I1"/>
    <mergeCell ref="A11:B11"/>
    <mergeCell ref="D8:D10"/>
    <mergeCell ref="E8:H8"/>
    <mergeCell ref="E9:E10"/>
    <mergeCell ref="F9:F10"/>
    <mergeCell ref="G9:G10"/>
    <mergeCell ref="H9:H10"/>
    <mergeCell ref="I8:I10"/>
    <mergeCell ref="A3:B3"/>
    <mergeCell ref="C3:I3"/>
    <mergeCell ref="C5:F5"/>
    <mergeCell ref="C6:F6"/>
    <mergeCell ref="G5:I5"/>
    <mergeCell ref="A8:A10"/>
    <mergeCell ref="B8:B10"/>
    <mergeCell ref="C8:C10"/>
    <mergeCell ref="C4:I4"/>
    <mergeCell ref="C7:F7"/>
    <mergeCell ref="G7:I7"/>
    <mergeCell ref="C11:I11"/>
    <mergeCell ref="A5:B5"/>
    <mergeCell ref="A6:B7"/>
    <mergeCell ref="G6:I6"/>
    <mergeCell ref="A4:B4"/>
    <mergeCell ref="A2:B2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2016&amp;R&amp;"+,Negrita Cursiva"&amp;10&amp;K0070C0Municipalidad Provincial de Jaén</oddHeader>
  </headerFooter>
  <ignoredErrors>
    <ignoredError sqref="D15:D22 D49 D43:D44 D41 D24:D28 D32:D33 D52 D46 D35:D3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0" sqref="B20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328" t="s">
        <v>228</v>
      </c>
      <c r="B1" s="328"/>
      <c r="C1" s="328"/>
      <c r="D1" s="328"/>
      <c r="E1" s="328"/>
      <c r="F1" s="328"/>
      <c r="G1" s="328"/>
      <c r="H1" s="328"/>
      <c r="I1" s="328"/>
    </row>
    <row r="2" spans="1:9" x14ac:dyDescent="0.25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x14ac:dyDescent="0.25">
      <c r="A3" s="314" t="s">
        <v>14</v>
      </c>
      <c r="B3" s="304"/>
      <c r="C3" s="298" t="s">
        <v>0</v>
      </c>
      <c r="D3" s="298"/>
      <c r="E3" s="298"/>
      <c r="F3" s="298"/>
      <c r="G3" s="298"/>
      <c r="H3" s="298"/>
      <c r="I3" s="298"/>
    </row>
    <row r="4" spans="1:9" x14ac:dyDescent="0.25">
      <c r="A4" s="308" t="s">
        <v>16</v>
      </c>
      <c r="B4" s="309"/>
      <c r="C4" s="315" t="s">
        <v>17</v>
      </c>
      <c r="D4" s="315"/>
      <c r="E4" s="315"/>
      <c r="F4" s="315"/>
      <c r="G4" s="315"/>
      <c r="H4" s="315"/>
      <c r="I4" s="315"/>
    </row>
    <row r="5" spans="1:9" x14ac:dyDescent="0.25">
      <c r="A5" s="310"/>
      <c r="B5" s="311"/>
      <c r="C5" s="315" t="s">
        <v>18</v>
      </c>
      <c r="D5" s="315"/>
      <c r="E5" s="315"/>
      <c r="F5" s="315"/>
      <c r="G5" s="315"/>
      <c r="H5" s="315"/>
      <c r="I5" s="315"/>
    </row>
    <row r="6" spans="1:9" x14ac:dyDescent="0.25">
      <c r="A6" s="310"/>
      <c r="B6" s="311"/>
      <c r="C6" s="315" t="s">
        <v>19</v>
      </c>
      <c r="D6" s="315"/>
      <c r="E6" s="315"/>
      <c r="F6" s="315"/>
      <c r="G6" s="315"/>
      <c r="H6" s="315"/>
      <c r="I6" s="315"/>
    </row>
    <row r="7" spans="1:9" x14ac:dyDescent="0.25">
      <c r="A7" s="312"/>
      <c r="B7" s="313"/>
      <c r="C7" s="315" t="s">
        <v>20</v>
      </c>
      <c r="D7" s="315"/>
      <c r="E7" s="315"/>
      <c r="F7" s="315"/>
      <c r="G7" s="315"/>
      <c r="H7" s="315"/>
      <c r="I7" s="315"/>
    </row>
    <row r="8" spans="1:9" x14ac:dyDescent="0.25">
      <c r="A8" s="316" t="s">
        <v>349</v>
      </c>
      <c r="B8" s="316"/>
      <c r="C8" s="298" t="s">
        <v>1</v>
      </c>
      <c r="D8" s="298"/>
      <c r="E8" s="298"/>
      <c r="F8" s="298"/>
      <c r="G8" s="298"/>
      <c r="H8" s="298"/>
      <c r="I8" s="298"/>
    </row>
    <row r="9" spans="1:9" ht="24" customHeight="1" x14ac:dyDescent="0.25">
      <c r="A9" s="297" t="s">
        <v>350</v>
      </c>
      <c r="B9" s="297"/>
      <c r="C9" s="327" t="s">
        <v>351</v>
      </c>
      <c r="D9" s="327"/>
      <c r="E9" s="327"/>
      <c r="F9" s="327"/>
      <c r="G9" s="327"/>
      <c r="H9" s="327"/>
      <c r="I9" s="327"/>
    </row>
    <row r="10" spans="1:9" ht="21" customHeight="1" x14ac:dyDescent="0.25">
      <c r="A10" s="314" t="s">
        <v>352</v>
      </c>
      <c r="B10" s="305"/>
      <c r="C10" s="316" t="s">
        <v>33</v>
      </c>
      <c r="D10" s="316"/>
      <c r="E10" s="316"/>
      <c r="F10" s="316"/>
      <c r="G10" s="298" t="s">
        <v>34</v>
      </c>
      <c r="H10" s="298"/>
      <c r="I10" s="298"/>
    </row>
    <row r="11" spans="1:9" ht="34.5" customHeight="1" x14ac:dyDescent="0.25">
      <c r="A11" s="297" t="s">
        <v>353</v>
      </c>
      <c r="B11" s="297"/>
      <c r="C11" s="297" t="s">
        <v>353</v>
      </c>
      <c r="D11" s="297"/>
      <c r="E11" s="297"/>
      <c r="F11" s="297"/>
      <c r="G11" s="297" t="s">
        <v>354</v>
      </c>
      <c r="H11" s="297"/>
      <c r="I11" s="297"/>
    </row>
    <row r="12" spans="1:9" x14ac:dyDescent="0.25">
      <c r="A12" s="299" t="s">
        <v>2</v>
      </c>
      <c r="B12" s="301" t="s">
        <v>3</v>
      </c>
      <c r="C12" s="298" t="s">
        <v>4</v>
      </c>
      <c r="D12" s="298" t="s">
        <v>5</v>
      </c>
      <c r="E12" s="304" t="s">
        <v>6</v>
      </c>
      <c r="F12" s="304"/>
      <c r="G12" s="304"/>
      <c r="H12" s="305"/>
      <c r="I12" s="299" t="s">
        <v>7</v>
      </c>
    </row>
    <row r="13" spans="1:9" x14ac:dyDescent="0.25">
      <c r="A13" s="300"/>
      <c r="B13" s="302"/>
      <c r="C13" s="298"/>
      <c r="D13" s="303"/>
      <c r="E13" s="298" t="s">
        <v>8</v>
      </c>
      <c r="F13" s="298" t="s">
        <v>37</v>
      </c>
      <c r="G13" s="298" t="s">
        <v>38</v>
      </c>
      <c r="H13" s="298" t="s">
        <v>39</v>
      </c>
      <c r="I13" s="306"/>
    </row>
    <row r="14" spans="1:9" x14ac:dyDescent="0.25">
      <c r="A14" s="300"/>
      <c r="B14" s="302"/>
      <c r="C14" s="298"/>
      <c r="D14" s="303"/>
      <c r="E14" s="298"/>
      <c r="F14" s="298"/>
      <c r="G14" s="298"/>
      <c r="H14" s="298"/>
      <c r="I14" s="307"/>
    </row>
    <row r="15" spans="1:9" x14ac:dyDescent="0.25">
      <c r="A15" s="341" t="s">
        <v>355</v>
      </c>
      <c r="B15" s="342"/>
      <c r="C15" s="221"/>
      <c r="D15" s="24"/>
      <c r="E15" s="25"/>
      <c r="F15" s="25"/>
      <c r="G15" s="25"/>
      <c r="H15" s="25"/>
      <c r="I15" s="26"/>
    </row>
    <row r="16" spans="1:9" x14ac:dyDescent="0.25">
      <c r="A16" s="36"/>
      <c r="B16" s="222" t="s">
        <v>356</v>
      </c>
      <c r="C16" s="221"/>
      <c r="D16" s="24"/>
      <c r="E16" s="26"/>
      <c r="F16" s="26"/>
      <c r="G16" s="26"/>
      <c r="H16" s="26"/>
      <c r="I16" s="26"/>
    </row>
    <row r="17" spans="1:9" x14ac:dyDescent="0.25">
      <c r="A17" s="61">
        <v>1</v>
      </c>
      <c r="B17" s="223" t="s">
        <v>357</v>
      </c>
      <c r="C17" s="62" t="s">
        <v>97</v>
      </c>
      <c r="D17" s="27">
        <f>SUM(E17:H17)</f>
        <v>1</v>
      </c>
      <c r="E17" s="30">
        <v>0.25</v>
      </c>
      <c r="F17" s="30">
        <v>0.25</v>
      </c>
      <c r="G17" s="30">
        <v>0.25</v>
      </c>
      <c r="H17" s="30">
        <v>0.25</v>
      </c>
      <c r="I17" s="31">
        <v>30639.69</v>
      </c>
    </row>
  </sheetData>
  <mergeCells count="30">
    <mergeCell ref="A1:I1"/>
    <mergeCell ref="A2:B2"/>
    <mergeCell ref="A3:B3"/>
    <mergeCell ref="C3:I3"/>
    <mergeCell ref="A4:B7"/>
    <mergeCell ref="C4:I4"/>
    <mergeCell ref="C5:I5"/>
    <mergeCell ref="C6:I6"/>
    <mergeCell ref="C7:I7"/>
    <mergeCell ref="A8:B8"/>
    <mergeCell ref="C8:I8"/>
    <mergeCell ref="A9:B9"/>
    <mergeCell ref="C9:I9"/>
    <mergeCell ref="A10:B10"/>
    <mergeCell ref="C10:F10"/>
    <mergeCell ref="G10:I10"/>
    <mergeCell ref="F13:F14"/>
    <mergeCell ref="G13:G14"/>
    <mergeCell ref="H13:H14"/>
    <mergeCell ref="A15:B15"/>
    <mergeCell ref="A11:B11"/>
    <mergeCell ref="C11:F11"/>
    <mergeCell ref="G11:I11"/>
    <mergeCell ref="A12:A14"/>
    <mergeCell ref="B12:B14"/>
    <mergeCell ref="C12:C14"/>
    <mergeCell ref="D12:D14"/>
    <mergeCell ref="E12:H12"/>
    <mergeCell ref="I12:I14"/>
    <mergeCell ref="E13:E14"/>
  </mergeCells>
  <pageMargins left="0.39370078740157483" right="0.39370078740157483" top="0.98425196850393704" bottom="0.59055118110236227" header="0.31496062992125984" footer="0.31496062992125984"/>
  <pageSetup paperSize="9" orientation="landscape" r:id="rId1"/>
  <ignoredErrors>
    <ignoredError sqref="D1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7" sqref="B17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328" t="s">
        <v>228</v>
      </c>
      <c r="B1" s="328"/>
      <c r="C1" s="328"/>
      <c r="D1" s="328"/>
      <c r="E1" s="328"/>
      <c r="F1" s="328"/>
      <c r="G1" s="328"/>
      <c r="H1" s="328"/>
      <c r="I1" s="328"/>
    </row>
    <row r="2" spans="1:9" x14ac:dyDescent="0.25">
      <c r="A2" s="293" t="s">
        <v>229</v>
      </c>
      <c r="B2" s="293"/>
      <c r="C2" s="1"/>
      <c r="D2" s="2"/>
      <c r="E2" s="1"/>
      <c r="F2" s="1"/>
      <c r="G2" s="1"/>
      <c r="H2" s="1"/>
      <c r="I2" s="1"/>
    </row>
    <row r="3" spans="1:9" x14ac:dyDescent="0.25">
      <c r="A3" s="316" t="s">
        <v>349</v>
      </c>
      <c r="B3" s="316"/>
      <c r="C3" s="298" t="s">
        <v>1</v>
      </c>
      <c r="D3" s="298"/>
      <c r="E3" s="298"/>
      <c r="F3" s="298"/>
      <c r="G3" s="298"/>
      <c r="H3" s="298"/>
      <c r="I3" s="298"/>
    </row>
    <row r="4" spans="1:9" ht="20.25" customHeight="1" x14ac:dyDescent="0.25">
      <c r="A4" s="320" t="s">
        <v>350</v>
      </c>
      <c r="B4" s="321"/>
      <c r="C4" s="327" t="s">
        <v>351</v>
      </c>
      <c r="D4" s="327"/>
      <c r="E4" s="327"/>
      <c r="F4" s="327"/>
      <c r="G4" s="327"/>
      <c r="H4" s="327"/>
      <c r="I4" s="327"/>
    </row>
    <row r="5" spans="1:9" ht="27" customHeight="1" x14ac:dyDescent="0.25">
      <c r="A5" s="314" t="s">
        <v>358</v>
      </c>
      <c r="B5" s="305"/>
      <c r="C5" s="316" t="s">
        <v>33</v>
      </c>
      <c r="D5" s="316"/>
      <c r="E5" s="316"/>
      <c r="F5" s="316"/>
      <c r="G5" s="298" t="s">
        <v>34</v>
      </c>
      <c r="H5" s="298"/>
      <c r="I5" s="298"/>
    </row>
    <row r="6" spans="1:9" x14ac:dyDescent="0.25">
      <c r="A6" s="308" t="s">
        <v>359</v>
      </c>
      <c r="B6" s="317"/>
      <c r="C6" s="308" t="s">
        <v>359</v>
      </c>
      <c r="D6" s="309"/>
      <c r="E6" s="309"/>
      <c r="F6" s="309"/>
      <c r="G6" s="297" t="s">
        <v>360</v>
      </c>
      <c r="H6" s="297"/>
      <c r="I6" s="297"/>
    </row>
    <row r="7" spans="1:9" ht="22.5" customHeight="1" x14ac:dyDescent="0.25">
      <c r="A7" s="331"/>
      <c r="B7" s="332"/>
      <c r="C7" s="331"/>
      <c r="D7" s="343"/>
      <c r="E7" s="343"/>
      <c r="F7" s="343"/>
      <c r="G7" s="297" t="s">
        <v>361</v>
      </c>
      <c r="H7" s="297"/>
      <c r="I7" s="297"/>
    </row>
    <row r="8" spans="1:9" x14ac:dyDescent="0.25">
      <c r="A8" s="299" t="s">
        <v>2</v>
      </c>
      <c r="B8" s="301" t="s">
        <v>3</v>
      </c>
      <c r="C8" s="298" t="s">
        <v>4</v>
      </c>
      <c r="D8" s="298" t="s">
        <v>5</v>
      </c>
      <c r="E8" s="304" t="s">
        <v>6</v>
      </c>
      <c r="F8" s="304"/>
      <c r="G8" s="304"/>
      <c r="H8" s="305"/>
      <c r="I8" s="299" t="s">
        <v>7</v>
      </c>
    </row>
    <row r="9" spans="1:9" x14ac:dyDescent="0.25">
      <c r="A9" s="300"/>
      <c r="B9" s="302"/>
      <c r="C9" s="298"/>
      <c r="D9" s="303"/>
      <c r="E9" s="298" t="s">
        <v>8</v>
      </c>
      <c r="F9" s="298" t="s">
        <v>37</v>
      </c>
      <c r="G9" s="298" t="s">
        <v>38</v>
      </c>
      <c r="H9" s="298" t="s">
        <v>39</v>
      </c>
      <c r="I9" s="306"/>
    </row>
    <row r="10" spans="1:9" x14ac:dyDescent="0.25">
      <c r="A10" s="300"/>
      <c r="B10" s="302"/>
      <c r="C10" s="298"/>
      <c r="D10" s="303"/>
      <c r="E10" s="298"/>
      <c r="F10" s="298"/>
      <c r="G10" s="298"/>
      <c r="H10" s="298"/>
      <c r="I10" s="307"/>
    </row>
    <row r="11" spans="1:9" x14ac:dyDescent="0.25">
      <c r="A11" s="341" t="s">
        <v>355</v>
      </c>
      <c r="B11" s="342"/>
      <c r="C11" s="221"/>
      <c r="D11" s="24"/>
      <c r="E11" s="25"/>
      <c r="F11" s="25"/>
      <c r="G11" s="25"/>
      <c r="H11" s="25"/>
      <c r="I11" s="26"/>
    </row>
    <row r="12" spans="1:9" x14ac:dyDescent="0.25">
      <c r="A12" s="228"/>
      <c r="B12" s="268" t="s">
        <v>374</v>
      </c>
      <c r="C12" s="221"/>
      <c r="D12" s="24"/>
      <c r="E12" s="25"/>
      <c r="F12" s="25"/>
      <c r="G12" s="25"/>
      <c r="H12" s="25"/>
      <c r="I12" s="26"/>
    </row>
    <row r="13" spans="1:9" x14ac:dyDescent="0.25">
      <c r="A13" s="36"/>
      <c r="B13" s="269" t="s">
        <v>356</v>
      </c>
      <c r="C13" s="221"/>
      <c r="D13" s="24"/>
      <c r="E13" s="25"/>
      <c r="F13" s="25"/>
      <c r="G13" s="25"/>
      <c r="H13" s="25"/>
      <c r="I13" s="292">
        <f>+I21+I20+I19+I18+I17+I16+I15</f>
        <v>289380.99</v>
      </c>
    </row>
    <row r="14" spans="1:9" ht="22.5" x14ac:dyDescent="0.25">
      <c r="A14" s="64">
        <v>1</v>
      </c>
      <c r="B14" s="223" t="s">
        <v>362</v>
      </c>
      <c r="C14" s="224" t="s">
        <v>174</v>
      </c>
      <c r="D14" s="27">
        <f t="shared" ref="D14:D21" si="0">SUM(E14:H14)</f>
        <v>15</v>
      </c>
      <c r="E14" s="30">
        <v>4</v>
      </c>
      <c r="F14" s="30">
        <v>4</v>
      </c>
      <c r="G14" s="30">
        <v>4</v>
      </c>
      <c r="H14" s="30">
        <v>3</v>
      </c>
      <c r="I14" s="225">
        <v>12197.03</v>
      </c>
    </row>
    <row r="15" spans="1:9" x14ac:dyDescent="0.25">
      <c r="A15" s="64">
        <v>2</v>
      </c>
      <c r="B15" s="226" t="s">
        <v>363</v>
      </c>
      <c r="C15" s="62" t="s">
        <v>98</v>
      </c>
      <c r="D15" s="27">
        <f t="shared" si="0"/>
        <v>11</v>
      </c>
      <c r="E15" s="30">
        <v>3</v>
      </c>
      <c r="F15" s="30">
        <v>3</v>
      </c>
      <c r="G15" s="30">
        <v>3</v>
      </c>
      <c r="H15" s="30">
        <v>2</v>
      </c>
      <c r="I15" s="31">
        <v>12197.03</v>
      </c>
    </row>
    <row r="16" spans="1:9" x14ac:dyDescent="0.25">
      <c r="A16" s="64">
        <v>3</v>
      </c>
      <c r="B16" s="227" t="s">
        <v>369</v>
      </c>
      <c r="C16" s="62" t="s">
        <v>117</v>
      </c>
      <c r="D16" s="27">
        <f t="shared" si="0"/>
        <v>300</v>
      </c>
      <c r="E16" s="30">
        <v>75</v>
      </c>
      <c r="F16" s="30">
        <v>75</v>
      </c>
      <c r="G16" s="30">
        <v>75</v>
      </c>
      <c r="H16" s="30">
        <v>75</v>
      </c>
      <c r="I16" s="31">
        <v>99846</v>
      </c>
    </row>
    <row r="17" spans="1:9" ht="22.5" x14ac:dyDescent="0.25">
      <c r="A17" s="64">
        <v>4</v>
      </c>
      <c r="B17" s="227" t="s">
        <v>370</v>
      </c>
      <c r="C17" s="62" t="s">
        <v>364</v>
      </c>
      <c r="D17" s="27">
        <f t="shared" si="0"/>
        <v>120</v>
      </c>
      <c r="E17" s="30">
        <v>30</v>
      </c>
      <c r="F17" s="30">
        <v>30</v>
      </c>
      <c r="G17" s="30">
        <v>30</v>
      </c>
      <c r="H17" s="30">
        <v>30</v>
      </c>
      <c r="I17" s="31">
        <v>42948</v>
      </c>
    </row>
    <row r="18" spans="1:9" ht="22.5" x14ac:dyDescent="0.25">
      <c r="A18" s="64">
        <v>5</v>
      </c>
      <c r="B18" s="141" t="s">
        <v>371</v>
      </c>
      <c r="C18" s="62" t="s">
        <v>365</v>
      </c>
      <c r="D18" s="27">
        <f t="shared" si="0"/>
        <v>1</v>
      </c>
      <c r="E18" s="30">
        <v>0.25</v>
      </c>
      <c r="F18" s="30">
        <v>0.25</v>
      </c>
      <c r="G18" s="30">
        <v>0.25</v>
      </c>
      <c r="H18" s="30">
        <v>0.25</v>
      </c>
      <c r="I18" s="31">
        <v>32525.4</v>
      </c>
    </row>
    <row r="19" spans="1:9" ht="22.5" x14ac:dyDescent="0.25">
      <c r="A19" s="64">
        <v>6</v>
      </c>
      <c r="B19" s="141" t="s">
        <v>372</v>
      </c>
      <c r="C19" s="37" t="s">
        <v>35</v>
      </c>
      <c r="D19" s="27">
        <f t="shared" si="0"/>
        <v>4</v>
      </c>
      <c r="E19" s="30">
        <v>1</v>
      </c>
      <c r="F19" s="30">
        <v>1</v>
      </c>
      <c r="G19" s="30">
        <v>1</v>
      </c>
      <c r="H19" s="30">
        <v>1</v>
      </c>
      <c r="I19" s="31">
        <v>77470.5</v>
      </c>
    </row>
    <row r="20" spans="1:9" ht="22.5" x14ac:dyDescent="0.25">
      <c r="A20" s="64">
        <v>7</v>
      </c>
      <c r="B20" s="141" t="s">
        <v>368</v>
      </c>
      <c r="C20" s="37" t="s">
        <v>366</v>
      </c>
      <c r="D20" s="27">
        <f t="shared" si="0"/>
        <v>1</v>
      </c>
      <c r="E20" s="30">
        <v>0</v>
      </c>
      <c r="F20" s="30">
        <v>0</v>
      </c>
      <c r="G20" s="30">
        <v>1</v>
      </c>
      <c r="H20" s="30">
        <v>0</v>
      </c>
      <c r="I20" s="31">
        <v>12197.03</v>
      </c>
    </row>
    <row r="21" spans="1:9" ht="22.5" x14ac:dyDescent="0.25">
      <c r="A21" s="64">
        <v>8</v>
      </c>
      <c r="B21" s="141" t="s">
        <v>373</v>
      </c>
      <c r="C21" s="37" t="s">
        <v>367</v>
      </c>
      <c r="D21" s="27">
        <f t="shared" si="0"/>
        <v>1</v>
      </c>
      <c r="E21" s="30">
        <v>0.25</v>
      </c>
      <c r="F21" s="30">
        <v>0.25</v>
      </c>
      <c r="G21" s="30">
        <v>0.25</v>
      </c>
      <c r="H21" s="30">
        <v>0.25</v>
      </c>
      <c r="I21" s="31">
        <v>12197.03</v>
      </c>
    </row>
  </sheetData>
  <mergeCells count="24">
    <mergeCell ref="A1:I1"/>
    <mergeCell ref="A2:B2"/>
    <mergeCell ref="A3:B3"/>
    <mergeCell ref="C3:I3"/>
    <mergeCell ref="A4:B4"/>
    <mergeCell ref="C4:I4"/>
    <mergeCell ref="A5:B5"/>
    <mergeCell ref="C5:F5"/>
    <mergeCell ref="G5:I5"/>
    <mergeCell ref="A6:B7"/>
    <mergeCell ref="C6:F7"/>
    <mergeCell ref="G6:I6"/>
    <mergeCell ref="G7:I7"/>
    <mergeCell ref="E8:H8"/>
    <mergeCell ref="I8:I10"/>
    <mergeCell ref="E9:E10"/>
    <mergeCell ref="F9:F10"/>
    <mergeCell ref="G9:G10"/>
    <mergeCell ref="H9:H10"/>
    <mergeCell ref="A11:B11"/>
    <mergeCell ref="A8:A10"/>
    <mergeCell ref="B8:B10"/>
    <mergeCell ref="C8:C10"/>
    <mergeCell ref="D8:D10"/>
  </mergeCells>
  <pageMargins left="0.39370078740157483" right="0.39370078740157483" top="0.98425196850393704" bottom="0.59055118110236227" header="0.31496062992125984" footer="0.31496062992125984"/>
  <pageSetup paperSize="9" orientation="landscape" r:id="rId1"/>
  <ignoredErrors>
    <ignoredError sqref="D14:D16 D17:D19 D20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OEE-IV.1 - E1</vt:lpstr>
      <vt:lpstr>OEE-IV.1 - E2</vt:lpstr>
      <vt:lpstr>OEE-IV.1 - E3</vt:lpstr>
      <vt:lpstr>OEE-IV.1 - E4</vt:lpstr>
      <vt:lpstr>OEE-IV.1 - E5</vt:lpstr>
      <vt:lpstr>OEE-IV.2-E6</vt:lpstr>
      <vt:lpstr>OEE-IV2-E7</vt:lpstr>
      <vt:lpstr>'OEE-IV.1 - E1'!Área_de_impresión</vt:lpstr>
      <vt:lpstr>'OEE-IV.1 - E3'!Área_de_impresión</vt:lpstr>
      <vt:lpstr>'OEE-IV.1 - E4'!Área_de_impresión</vt:lpstr>
      <vt:lpstr>'OEE-IV.1 - E1'!Títulos_a_imprimir</vt:lpstr>
      <vt:lpstr>'OEE-IV.1 - E2'!Títulos_a_imprimir</vt:lpstr>
      <vt:lpstr>'OEE-IV.1 - E3'!Títulos_a_imprimir</vt:lpstr>
      <vt:lpstr>'OEE-IV.1 - E4'!Títulos_a_imprimir</vt:lpstr>
      <vt:lpstr>'OEE-IV.1 - E5'!Títulos_a_imprimir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jalvarez</dc:creator>
  <cp:lastModifiedBy>PLANIFICACION</cp:lastModifiedBy>
  <cp:lastPrinted>2015-12-04T22:00:37Z</cp:lastPrinted>
  <dcterms:created xsi:type="dcterms:W3CDTF">2012-08-13T16:33:02Z</dcterms:created>
  <dcterms:modified xsi:type="dcterms:W3CDTF">2016-03-02T17:28:07Z</dcterms:modified>
</cp:coreProperties>
</file>